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" sheetId="5" r:id="rId1"/>
  </sheets>
  <calcPr calcId="125725"/>
</workbook>
</file>

<file path=xl/calcChain.xml><?xml version="1.0" encoding="utf-8"?>
<calcChain xmlns="http://schemas.openxmlformats.org/spreadsheetml/2006/main">
  <c r="G19" i="5"/>
  <c r="I19"/>
  <c r="J19"/>
  <c r="E19"/>
  <c r="J20"/>
  <c r="I20"/>
  <c r="E17" l="1"/>
  <c r="E23"/>
  <c r="E22" s="1"/>
  <c r="J16"/>
  <c r="G16" s="1"/>
  <c r="G20"/>
  <c r="L20" s="1"/>
  <c r="G21"/>
  <c r="G23"/>
  <c r="B23"/>
  <c r="L23" s="1"/>
  <c r="K22"/>
  <c r="J22"/>
  <c r="I22"/>
  <c r="H22"/>
  <c r="F22"/>
  <c r="D22"/>
  <c r="C22"/>
  <c r="L21"/>
  <c r="B21"/>
  <c r="B20"/>
  <c r="K19"/>
  <c r="H19"/>
  <c r="F19"/>
  <c r="D19"/>
  <c r="D16" s="1"/>
  <c r="C19"/>
  <c r="G18"/>
  <c r="L18" s="1"/>
  <c r="B18"/>
  <c r="G17"/>
  <c r="B17"/>
  <c r="K16"/>
  <c r="I16"/>
  <c r="F16"/>
  <c r="C16"/>
  <c r="G15"/>
  <c r="B15"/>
  <c r="G14"/>
  <c r="L14" s="1"/>
  <c r="B14"/>
  <c r="K13"/>
  <c r="J13"/>
  <c r="I13"/>
  <c r="H13"/>
  <c r="F13"/>
  <c r="E13"/>
  <c r="B13" s="1"/>
  <c r="D13"/>
  <c r="C13"/>
  <c r="G12"/>
  <c r="L12" s="1"/>
  <c r="B12"/>
  <c r="G11"/>
  <c r="B11"/>
  <c r="K10"/>
  <c r="J10"/>
  <c r="I10"/>
  <c r="G10" s="1"/>
  <c r="H10"/>
  <c r="F10"/>
  <c r="E10"/>
  <c r="D10"/>
  <c r="C10"/>
  <c r="J9" l="1"/>
  <c r="L17"/>
  <c r="I9"/>
  <c r="L11"/>
  <c r="L15"/>
  <c r="G22"/>
  <c r="E16"/>
  <c r="B16" s="1"/>
  <c r="B10"/>
  <c r="D9"/>
  <c r="E9"/>
  <c r="B22"/>
  <c r="L10"/>
  <c r="H9"/>
  <c r="B19"/>
  <c r="G13"/>
  <c r="L13" s="1"/>
  <c r="C9"/>
  <c r="H16"/>
  <c r="L19" l="1"/>
  <c r="G9"/>
  <c r="L22"/>
  <c r="L16"/>
  <c r="B9"/>
  <c r="L9" l="1"/>
</calcChain>
</file>

<file path=xl/sharedStrings.xml><?xml version="1.0" encoding="utf-8"?>
<sst xmlns="http://schemas.openxmlformats.org/spreadsheetml/2006/main" count="47" uniqueCount="38">
  <si>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</si>
  <si>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</si>
  <si>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</si>
  <si>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</si>
  <si>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</si>
  <si>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</si>
  <si>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</si>
  <si>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</si>
  <si>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</si>
  <si>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  «Развитие культуры, молодежной политики, физической культуры и спорта в МО «Советское городское поселение»</t>
  </si>
  <si>
    <t>2. Комплекс процессных мероприятий «Библиотечное обслуживание населения»</t>
  </si>
  <si>
    <t>1. Комплекс процессных мероприятий «Развитие молодежной политики»</t>
  </si>
  <si>
    <t>2.2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</si>
  <si>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3. Комплекс процессных мероприятий «Организация культурного досуга и отдыха»</t>
  </si>
  <si>
    <t>3.2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</si>
  <si>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4. Комплекс процессных мероприятий «Развитие физической культуры и спорта»</t>
  </si>
  <si>
    <t>Усачева Е.А.</t>
  </si>
  <si>
    <t>Примечание (причины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</si>
  <si>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</si>
  <si>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</si>
  <si>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1.3 Предоставление субсидий на иные цели на мероприятия по поддержке содействия трудовой адаптации и занятости молодежи</t>
  </si>
  <si>
    <t>2.1 Предоставление муниципальным бюджетным учреждениям субсидий</t>
  </si>
  <si>
    <t>3.3 Поддержка развития общественной инфраструктуры муниципального значения</t>
  </si>
  <si>
    <t>3.3.2 Приобретение танцевальных костюмов для самодеятельного коллектива "Ансамбль танца "Дивертисмент"</t>
  </si>
  <si>
    <t>3.3.1 Приобретение игрового оборудования  для детской игровой комнаты</t>
  </si>
  <si>
    <t>3.1 Предоставление муниципальным бюджетным учреждениям субсидий</t>
  </si>
  <si>
    <t>4.1  Предоставление муниципальным бюджетным учреждениям субсидий</t>
  </si>
  <si>
    <t>1.  В разделе «Прочие» (графы 6, 11) указываются внебюджетные средства.</t>
  </si>
  <si>
    <t>1.1 Предоставление муниципальным бюджетным учреждениям субсидий</t>
  </si>
  <si>
    <t xml:space="preserve"> ОТЧЕТ  О РЕАЛИЗАЦИИ МЕРОПРИЯТИЙ МУНИЦИПАЛЬНОЙ ПРОГРАММЫ    «РАЗВИТИЕ КУЛЬТУРЫ, ФИЗИЧЕСКОЙ КУЛЬТУРЫ И СПОРТА В МО «СОВЕТСКОЕ ГОРОДСКОЕ ПОСЕЛЕНИЕ»   
</t>
  </si>
  <si>
    <t>(подпись)</t>
  </si>
  <si>
    <t>Начальник отдела - ответственный за исполнение мероприятий муниципальной программы</t>
  </si>
  <si>
    <t xml:space="preserve">Исполнитель отчета </t>
  </si>
  <si>
    <t>за 9 месяцев 2024 года (нарастающим итогом)</t>
  </si>
  <si>
    <t>Объем финансирования                                                                                                                         Факт за 9 месяцев 2024 года</t>
  </si>
  <si>
    <t>Великоборец Е.П.</t>
  </si>
  <si>
    <t>Перечисление субсидии в объеме финансирования осуществляется в соответствии с заключенным соглашением</t>
  </si>
  <si>
    <t>(руб.)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</si>
</sst>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tabSelected="1" zoomScale="85" zoomScaleNormal="85" zoomScaleSheetLayoutView="90" workbookViewId="0">
      <pane ySplit="7" topLeftCell="A8" activePane="bottomLeft" state="frozen"/>
      <selection pane="bottomLeft" activeCell="W11" sqref="W11"/>
    </sheetView>
  </sheetViews>
  <sheetFormatPr defaultRowHeight="15"/>
  <cols>
    <col min="1" max="1" width="54.42578125" style="3" customWidth="1"/>
    <col min="2" max="2" width="15.140625" style="4" customWidth="1"/>
    <col min="3" max="3" width="14" style="3" customWidth="1"/>
    <col min="4" max="4" width="15" style="3" customWidth="1"/>
    <col min="5" max="5" width="16.85546875" style="3" customWidth="1"/>
    <col min="6" max="6" width="14.5703125" style="3" customWidth="1"/>
    <col min="7" max="7" width="13.28515625" style="4" customWidth="1"/>
    <col min="8" max="10" width="13.7109375" style="3" customWidth="1"/>
    <col min="11" max="11" width="13.28515625" style="3" customWidth="1"/>
    <col min="12" max="12" width="10.42578125" style="3" customWidth="1"/>
    <col min="13" max="13" width="21.140625" style="3" customWidth="1"/>
    <col min="14" max="16384" width="9.140625" style="3"/>
  </cols>
  <sheetData>
    <row r="1" spans="1:17">
      <c r="E1" s="37"/>
      <c r="F1" s="37"/>
      <c r="G1" s="38"/>
      <c r="H1" s="38"/>
      <c r="I1" s="38"/>
      <c r="J1" s="38"/>
      <c r="K1" s="38"/>
    </row>
    <row r="2" spans="1:17" ht="31.5" customHeight="1">
      <c r="A2" s="39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8"/>
      <c r="N2" s="5"/>
      <c r="O2" s="5"/>
      <c r="P2" s="5"/>
      <c r="Q2" s="5"/>
    </row>
    <row r="3" spans="1:17" ht="24" customHeight="1">
      <c r="A3" s="39" t="s">
        <v>33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5"/>
      <c r="O3" s="5"/>
      <c r="P3" s="5"/>
      <c r="Q3" s="5"/>
    </row>
    <row r="4" spans="1:17" s="7" customFormat="1" ht="12" customHeight="1">
      <c r="A4" s="13"/>
      <c r="B4" s="13"/>
      <c r="C4" s="13"/>
      <c r="D4" s="13"/>
      <c r="E4" s="13"/>
      <c r="F4" s="13"/>
      <c r="G4" s="14"/>
      <c r="H4" s="14"/>
      <c r="I4" s="14"/>
      <c r="J4" s="14"/>
      <c r="K4" s="14"/>
      <c r="L4" s="14" t="s">
        <v>37</v>
      </c>
      <c r="M4" s="6"/>
      <c r="N4" s="6"/>
      <c r="O4" s="6"/>
      <c r="P4" s="6"/>
      <c r="Q4" s="6"/>
    </row>
    <row r="5" spans="1:17" ht="36.75" customHeight="1">
      <c r="A5" s="35" t="s">
        <v>3</v>
      </c>
      <c r="B5" s="35" t="s">
        <v>18</v>
      </c>
      <c r="C5" s="41"/>
      <c r="D5" s="41"/>
      <c r="E5" s="41"/>
      <c r="F5" s="41"/>
      <c r="G5" s="35" t="s">
        <v>34</v>
      </c>
      <c r="H5" s="35"/>
      <c r="I5" s="35"/>
      <c r="J5" s="35"/>
      <c r="K5" s="35"/>
      <c r="L5" s="35" t="s">
        <v>19</v>
      </c>
      <c r="M5" s="35" t="s">
        <v>17</v>
      </c>
      <c r="N5" s="12"/>
      <c r="O5" s="12"/>
      <c r="P5" s="12"/>
      <c r="Q5" s="12"/>
    </row>
    <row r="6" spans="1:17" ht="17.25" customHeight="1">
      <c r="A6" s="35"/>
      <c r="B6" s="33" t="s">
        <v>4</v>
      </c>
      <c r="C6" s="34" t="s">
        <v>6</v>
      </c>
      <c r="D6" s="34"/>
      <c r="E6" s="34"/>
      <c r="F6" s="34"/>
      <c r="G6" s="33" t="s">
        <v>4</v>
      </c>
      <c r="H6" s="34" t="s">
        <v>6</v>
      </c>
      <c r="I6" s="34"/>
      <c r="J6" s="34"/>
      <c r="K6" s="34"/>
      <c r="L6" s="35"/>
      <c r="M6" s="42"/>
      <c r="N6" s="8"/>
      <c r="O6" s="8"/>
      <c r="P6" s="8"/>
      <c r="Q6" s="8"/>
    </row>
    <row r="7" spans="1:17" ht="42.6" customHeight="1">
      <c r="A7" s="35"/>
      <c r="B7" s="35"/>
      <c r="C7" s="23" t="s">
        <v>2</v>
      </c>
      <c r="D7" s="23" t="s">
        <v>1</v>
      </c>
      <c r="E7" s="23" t="s">
        <v>0</v>
      </c>
      <c r="F7" s="23" t="s">
        <v>5</v>
      </c>
      <c r="G7" s="34"/>
      <c r="H7" s="23" t="s">
        <v>2</v>
      </c>
      <c r="I7" s="23" t="s">
        <v>1</v>
      </c>
      <c r="J7" s="23" t="s">
        <v>0</v>
      </c>
      <c r="K7" s="23" t="s">
        <v>5</v>
      </c>
      <c r="L7" s="35"/>
      <c r="M7" s="42"/>
      <c r="N7" s="9"/>
    </row>
    <row r="8" spans="1:17" ht="17.25" customHeight="1">
      <c r="A8" s="23">
        <v>1</v>
      </c>
      <c r="B8" s="24">
        <v>2</v>
      </c>
      <c r="C8" s="23">
        <v>3</v>
      </c>
      <c r="D8" s="23">
        <v>4</v>
      </c>
      <c r="E8" s="23">
        <v>5</v>
      </c>
      <c r="F8" s="23">
        <v>6</v>
      </c>
      <c r="G8" s="24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5">
        <v>13</v>
      </c>
      <c r="N8" s="9"/>
    </row>
    <row r="9" spans="1:17" ht="44.25" customHeight="1">
      <c r="A9" s="22" t="s">
        <v>9</v>
      </c>
      <c r="B9" s="26">
        <f>C9+D9+E9+F9</f>
        <v>50355424.770000003</v>
      </c>
      <c r="C9" s="26">
        <f>C10+C13+C16+C22</f>
        <v>0</v>
      </c>
      <c r="D9" s="26">
        <f>D10+D13+D16+D22</f>
        <v>10246154.139999999</v>
      </c>
      <c r="E9" s="26">
        <f>E10+E13+E16+E22</f>
        <v>40109270.630000003</v>
      </c>
      <c r="F9" s="26">
        <v>0</v>
      </c>
      <c r="G9" s="26">
        <f>H9+I9+J9+K9</f>
        <v>29494815.640000004</v>
      </c>
      <c r="H9" s="26">
        <f>H10+H13+H16+H22</f>
        <v>0</v>
      </c>
      <c r="I9" s="26">
        <f>I10+I13+I16+I22</f>
        <v>4816489.7300000004</v>
      </c>
      <c r="J9" s="26">
        <f>J10+J13+J16+J22</f>
        <v>24678325.910000004</v>
      </c>
      <c r="K9" s="26">
        <v>0</v>
      </c>
      <c r="L9" s="28">
        <f>G9/B9*100</f>
        <v>58.573263505805997</v>
      </c>
      <c r="M9" s="2"/>
    </row>
    <row r="10" spans="1:17" ht="28.5" customHeight="1">
      <c r="A10" s="15" t="s">
        <v>11</v>
      </c>
      <c r="B10" s="26">
        <f>C10+D10+E10+F10</f>
        <v>2758288.87</v>
      </c>
      <c r="C10" s="26">
        <f>C11+C12</f>
        <v>0</v>
      </c>
      <c r="D10" s="26">
        <f t="shared" ref="D10:F10" si="0">D11+D12</f>
        <v>196719</v>
      </c>
      <c r="E10" s="26">
        <f t="shared" si="0"/>
        <v>2561569.87</v>
      </c>
      <c r="F10" s="26">
        <f t="shared" si="0"/>
        <v>0</v>
      </c>
      <c r="G10" s="26">
        <f>H10+I10+J10+K10</f>
        <v>2206448.87</v>
      </c>
      <c r="H10" s="26">
        <f>H11+H12</f>
        <v>0</v>
      </c>
      <c r="I10" s="26">
        <f t="shared" ref="I10:K10" si="1">I11+I12</f>
        <v>196719</v>
      </c>
      <c r="J10" s="26">
        <f t="shared" si="1"/>
        <v>2009729.87</v>
      </c>
      <c r="K10" s="26">
        <f t="shared" si="1"/>
        <v>0</v>
      </c>
      <c r="L10" s="28">
        <f>G10/B10*100</f>
        <v>79.993393512841166</v>
      </c>
      <c r="M10" s="2"/>
    </row>
    <row r="11" spans="1:17" ht="30">
      <c r="A11" s="16" t="s">
        <v>28</v>
      </c>
      <c r="B11" s="27">
        <f>C11+D11+E11</f>
        <v>2544463.87</v>
      </c>
      <c r="C11" s="27">
        <v>0</v>
      </c>
      <c r="D11" s="27">
        <v>0</v>
      </c>
      <c r="E11" s="27">
        <v>2544463.87</v>
      </c>
      <c r="F11" s="27">
        <v>0</v>
      </c>
      <c r="G11" s="27">
        <f>H11+J11+I11+K11</f>
        <v>1992623.87</v>
      </c>
      <c r="H11" s="27">
        <v>0</v>
      </c>
      <c r="I11" s="27">
        <v>0</v>
      </c>
      <c r="J11" s="27">
        <v>1992623.87</v>
      </c>
      <c r="K11" s="27">
        <v>0</v>
      </c>
      <c r="L11" s="29">
        <f t="shared" ref="L11:L23" si="2">G11/B11*100</f>
        <v>78.312130641493454</v>
      </c>
      <c r="M11" s="35"/>
    </row>
    <row r="12" spans="1:17" ht="70.5" customHeight="1">
      <c r="A12" s="16" t="s">
        <v>20</v>
      </c>
      <c r="B12" s="27">
        <f>C12+D12+E12</f>
        <v>213825</v>
      </c>
      <c r="C12" s="27">
        <v>0</v>
      </c>
      <c r="D12" s="27">
        <v>196719</v>
      </c>
      <c r="E12" s="27">
        <v>17106</v>
      </c>
      <c r="F12" s="27">
        <v>0</v>
      </c>
      <c r="G12" s="27">
        <f>H12+I12+J12</f>
        <v>213825</v>
      </c>
      <c r="H12" s="27">
        <v>0</v>
      </c>
      <c r="I12" s="27">
        <v>196719</v>
      </c>
      <c r="J12" s="27">
        <v>17106</v>
      </c>
      <c r="K12" s="27">
        <v>0</v>
      </c>
      <c r="L12" s="29">
        <f t="shared" si="2"/>
        <v>100</v>
      </c>
      <c r="M12" s="35"/>
    </row>
    <row r="13" spans="1:17" ht="35.25" customHeight="1">
      <c r="A13" s="15" t="s">
        <v>10</v>
      </c>
      <c r="B13" s="26">
        <f>C13+D13+E13+F13</f>
        <v>2854958.69</v>
      </c>
      <c r="C13" s="26">
        <f t="shared" ref="C13:D13" si="3">C14+C15</f>
        <v>0</v>
      </c>
      <c r="D13" s="26">
        <f t="shared" si="3"/>
        <v>768843.01</v>
      </c>
      <c r="E13" s="26">
        <f>E14+E15</f>
        <v>2086115.68</v>
      </c>
      <c r="F13" s="26">
        <f>F14+F15</f>
        <v>0</v>
      </c>
      <c r="G13" s="26">
        <f>H13+I13+J13+K13</f>
        <v>1769217.45</v>
      </c>
      <c r="H13" s="26">
        <f>H14+H15</f>
        <v>0</v>
      </c>
      <c r="I13" s="26">
        <f t="shared" ref="I13:K13" si="4">I14+I15</f>
        <v>399876.75</v>
      </c>
      <c r="J13" s="26">
        <f t="shared" si="4"/>
        <v>1369340.7</v>
      </c>
      <c r="K13" s="26">
        <f t="shared" si="4"/>
        <v>0</v>
      </c>
      <c r="L13" s="28">
        <f t="shared" si="2"/>
        <v>61.969984231190402</v>
      </c>
      <c r="M13" s="2"/>
    </row>
    <row r="14" spans="1:17" ht="30">
      <c r="A14" s="16" t="s">
        <v>21</v>
      </c>
      <c r="B14" s="27">
        <f t="shared" ref="B14:B15" si="5">C14+D14+E14+F14</f>
        <v>1317272.67</v>
      </c>
      <c r="C14" s="27">
        <v>0</v>
      </c>
      <c r="D14" s="27">
        <v>0</v>
      </c>
      <c r="E14" s="27">
        <v>1317272.67</v>
      </c>
      <c r="F14" s="27">
        <v>0</v>
      </c>
      <c r="G14" s="27">
        <f t="shared" ref="G14:G15" si="6">H14+I14+J14+K14</f>
        <v>969463.95</v>
      </c>
      <c r="H14" s="27">
        <v>0</v>
      </c>
      <c r="I14" s="27">
        <v>0</v>
      </c>
      <c r="J14" s="27">
        <v>969463.95</v>
      </c>
      <c r="K14" s="27">
        <v>0</v>
      </c>
      <c r="L14" s="29">
        <f t="shared" si="2"/>
        <v>73.596300301288423</v>
      </c>
      <c r="M14" s="35" t="s">
        <v>36</v>
      </c>
    </row>
    <row r="15" spans="1:17" ht="76.5" customHeight="1">
      <c r="A15" s="16" t="s">
        <v>12</v>
      </c>
      <c r="B15" s="27">
        <f t="shared" si="5"/>
        <v>1537686.02</v>
      </c>
      <c r="C15" s="27">
        <v>0</v>
      </c>
      <c r="D15" s="27">
        <v>768843.01</v>
      </c>
      <c r="E15" s="27">
        <v>768843.01</v>
      </c>
      <c r="F15" s="27">
        <v>0</v>
      </c>
      <c r="G15" s="27">
        <f t="shared" si="6"/>
        <v>799753.5</v>
      </c>
      <c r="H15" s="27">
        <v>0</v>
      </c>
      <c r="I15" s="27">
        <v>399876.75</v>
      </c>
      <c r="J15" s="27">
        <v>399876.75</v>
      </c>
      <c r="K15" s="27">
        <v>0</v>
      </c>
      <c r="L15" s="29">
        <f t="shared" si="2"/>
        <v>52.01019516324925</v>
      </c>
      <c r="M15" s="35"/>
    </row>
    <row r="16" spans="1:17" ht="38.25" customHeight="1">
      <c r="A16" s="15" t="s">
        <v>13</v>
      </c>
      <c r="B16" s="26">
        <f>C16+D16+E16+F16</f>
        <v>36918555.520000003</v>
      </c>
      <c r="C16" s="26">
        <f>C17+C18</f>
        <v>0</v>
      </c>
      <c r="D16" s="26">
        <f>D17+D18+D19</f>
        <v>9280592.129999999</v>
      </c>
      <c r="E16" s="26">
        <f>E17+E18+E19</f>
        <v>27637963.390000004</v>
      </c>
      <c r="F16" s="26">
        <f t="shared" ref="F16" si="7">F17+F18</f>
        <v>0</v>
      </c>
      <c r="G16" s="26">
        <f>H16+I16+J16+K16</f>
        <v>20647448.469999999</v>
      </c>
      <c r="H16" s="26">
        <f>H17+H18+H19</f>
        <v>0</v>
      </c>
      <c r="I16" s="26">
        <f t="shared" ref="I16:K16" si="8">I17+I18+I19</f>
        <v>4219893.9800000004</v>
      </c>
      <c r="J16" s="26">
        <f>J17+J18+J19</f>
        <v>16427554.49</v>
      </c>
      <c r="K16" s="26">
        <f t="shared" si="8"/>
        <v>0</v>
      </c>
      <c r="L16" s="28">
        <f t="shared" si="2"/>
        <v>55.927021464354397</v>
      </c>
      <c r="M16" s="2"/>
    </row>
    <row r="17" spans="1:13" ht="30">
      <c r="A17" s="17" t="s">
        <v>25</v>
      </c>
      <c r="B17" s="27">
        <f t="shared" ref="B17:B23" si="9">C17+D17+E17+F17</f>
        <v>20810709.810000002</v>
      </c>
      <c r="C17" s="27">
        <v>0</v>
      </c>
      <c r="D17" s="27">
        <v>0</v>
      </c>
      <c r="E17" s="27">
        <f>17581293.53+3229416.28</f>
        <v>20810709.810000002</v>
      </c>
      <c r="F17" s="27">
        <v>0</v>
      </c>
      <c r="G17" s="27">
        <f>H17+I17+J17+K17</f>
        <v>13259919.640000001</v>
      </c>
      <c r="H17" s="27">
        <v>0</v>
      </c>
      <c r="I17" s="27">
        <v>0</v>
      </c>
      <c r="J17" s="27">
        <v>13259919.640000001</v>
      </c>
      <c r="K17" s="27">
        <v>0</v>
      </c>
      <c r="L17" s="29">
        <f t="shared" si="2"/>
        <v>63.716806207293899</v>
      </c>
      <c r="M17" s="35" t="s">
        <v>36</v>
      </c>
    </row>
    <row r="18" spans="1:13" ht="78.75" customHeight="1">
      <c r="A18" s="16" t="s">
        <v>14</v>
      </c>
      <c r="B18" s="27">
        <f t="shared" si="9"/>
        <v>13381913.98</v>
      </c>
      <c r="C18" s="27">
        <v>0</v>
      </c>
      <c r="D18" s="27">
        <v>6690956.9900000002</v>
      </c>
      <c r="E18" s="27">
        <v>6690956.9900000002</v>
      </c>
      <c r="F18" s="27">
        <v>0</v>
      </c>
      <c r="G18" s="27">
        <f t="shared" ref="G18" si="10">H18+I18+J18+K18</f>
        <v>6218352</v>
      </c>
      <c r="H18" s="27">
        <v>0</v>
      </c>
      <c r="I18" s="27">
        <v>3109176</v>
      </c>
      <c r="J18" s="27">
        <v>3109176</v>
      </c>
      <c r="K18" s="27">
        <v>0</v>
      </c>
      <c r="L18" s="29">
        <f t="shared" si="2"/>
        <v>46.468330384529935</v>
      </c>
      <c r="M18" s="35"/>
    </row>
    <row r="19" spans="1:13" ht="30">
      <c r="A19" s="16" t="s">
        <v>22</v>
      </c>
      <c r="B19" s="27">
        <f>C19+D19+E19+F19</f>
        <v>2725931.7299999995</v>
      </c>
      <c r="C19" s="27">
        <f>C20+C21</f>
        <v>0</v>
      </c>
      <c r="D19" s="27">
        <f t="shared" ref="D19:F19" si="11">D20+D21</f>
        <v>2589635.1399999997</v>
      </c>
      <c r="E19" s="27">
        <f>E20+E21</f>
        <v>136296.59</v>
      </c>
      <c r="F19" s="27">
        <f t="shared" si="11"/>
        <v>0</v>
      </c>
      <c r="G19" s="27">
        <f t="shared" ref="G19:G21" si="12">H19+I19+J19+K19</f>
        <v>1169176.83</v>
      </c>
      <c r="H19" s="27">
        <f>H20+H21</f>
        <v>0</v>
      </c>
      <c r="I19" s="27">
        <f>I20+I21</f>
        <v>1110717.98</v>
      </c>
      <c r="J19" s="27">
        <f>J20+J21</f>
        <v>58458.85</v>
      </c>
      <c r="K19" s="27">
        <f t="shared" ref="K19" si="13">K20+K21</f>
        <v>0</v>
      </c>
      <c r="L19" s="29">
        <f t="shared" si="2"/>
        <v>42.890906515842943</v>
      </c>
      <c r="M19" s="35"/>
    </row>
    <row r="20" spans="1:13" ht="30">
      <c r="A20" s="16" t="s">
        <v>24</v>
      </c>
      <c r="B20" s="27">
        <f t="shared" ref="B20:B21" si="14">C20+D20+E20+F20</f>
        <v>2199615.94</v>
      </c>
      <c r="C20" s="27">
        <v>0</v>
      </c>
      <c r="D20" s="27">
        <v>2089635.14</v>
      </c>
      <c r="E20" s="27">
        <v>109980.8</v>
      </c>
      <c r="F20" s="27">
        <v>0</v>
      </c>
      <c r="G20" s="27">
        <f t="shared" si="12"/>
        <v>1011282.09</v>
      </c>
      <c r="H20" s="27">
        <v>0</v>
      </c>
      <c r="I20" s="27">
        <f>626890.54+333827.44</f>
        <v>960717.98</v>
      </c>
      <c r="J20" s="27">
        <f>32994.24+17569.87</f>
        <v>50564.11</v>
      </c>
      <c r="K20" s="27">
        <v>0</v>
      </c>
      <c r="L20" s="29">
        <f t="shared" si="2"/>
        <v>45.975393777151844</v>
      </c>
      <c r="M20" s="35"/>
    </row>
    <row r="21" spans="1:13" ht="45">
      <c r="A21" s="16" t="s">
        <v>23</v>
      </c>
      <c r="B21" s="27">
        <f t="shared" si="14"/>
        <v>526315.79</v>
      </c>
      <c r="C21" s="27">
        <v>0</v>
      </c>
      <c r="D21" s="27">
        <v>500000</v>
      </c>
      <c r="E21" s="27">
        <v>26315.79</v>
      </c>
      <c r="F21" s="27">
        <v>0</v>
      </c>
      <c r="G21" s="27">
        <f t="shared" si="12"/>
        <v>157894.74</v>
      </c>
      <c r="H21" s="27">
        <v>0</v>
      </c>
      <c r="I21" s="27">
        <v>150000</v>
      </c>
      <c r="J21" s="27">
        <v>7894.74</v>
      </c>
      <c r="K21" s="27">
        <v>0</v>
      </c>
      <c r="L21" s="29">
        <f t="shared" si="2"/>
        <v>30.000000569999997</v>
      </c>
      <c r="M21" s="35"/>
    </row>
    <row r="22" spans="1:13" ht="39.75" customHeight="1">
      <c r="A22" s="15" t="s">
        <v>15</v>
      </c>
      <c r="B22" s="26">
        <f>C22+D22+E22+F22</f>
        <v>7823621.6899999995</v>
      </c>
      <c r="C22" s="26">
        <f t="shared" ref="C22:D22" si="15">C23</f>
        <v>0</v>
      </c>
      <c r="D22" s="26">
        <f t="shared" si="15"/>
        <v>0</v>
      </c>
      <c r="E22" s="26">
        <f>E23</f>
        <v>7823621.6899999995</v>
      </c>
      <c r="F22" s="26">
        <f>F23</f>
        <v>0</v>
      </c>
      <c r="G22" s="26">
        <f>H22+I22+J22+K22</f>
        <v>4871700.8499999996</v>
      </c>
      <c r="H22" s="26">
        <f>H23</f>
        <v>0</v>
      </c>
      <c r="I22" s="26">
        <f t="shared" ref="I22:K22" si="16">I23</f>
        <v>0</v>
      </c>
      <c r="J22" s="26">
        <f t="shared" si="16"/>
        <v>4871700.8499999996</v>
      </c>
      <c r="K22" s="26">
        <f t="shared" si="16"/>
        <v>0</v>
      </c>
      <c r="L22" s="28">
        <f t="shared" si="2"/>
        <v>62.269126026721267</v>
      </c>
      <c r="M22" s="2"/>
    </row>
    <row r="23" spans="1:13" ht="103.5" customHeight="1">
      <c r="A23" s="17" t="s">
        <v>26</v>
      </c>
      <c r="B23" s="27">
        <f t="shared" si="9"/>
        <v>7823621.6899999995</v>
      </c>
      <c r="C23" s="27">
        <v>0</v>
      </c>
      <c r="D23" s="27">
        <v>0</v>
      </c>
      <c r="E23" s="27">
        <f>6985688.64+837933.05</f>
        <v>7823621.6899999995</v>
      </c>
      <c r="F23" s="27">
        <v>0</v>
      </c>
      <c r="G23" s="27">
        <f t="shared" ref="G23" si="17">H23+I23+J23+K23</f>
        <v>4871700.8499999996</v>
      </c>
      <c r="H23" s="27">
        <v>0</v>
      </c>
      <c r="I23" s="27">
        <v>0</v>
      </c>
      <c r="J23" s="27">
        <v>4871700.8499999996</v>
      </c>
      <c r="K23" s="27">
        <v>0</v>
      </c>
      <c r="L23" s="29">
        <f t="shared" si="2"/>
        <v>62.269126026721267</v>
      </c>
      <c r="M23" s="30" t="s">
        <v>36</v>
      </c>
    </row>
    <row r="24" spans="1:13">
      <c r="B24" s="10"/>
      <c r="C24" s="11"/>
      <c r="D24" s="11"/>
      <c r="E24" s="11"/>
      <c r="F24" s="11"/>
    </row>
    <row r="25" spans="1:13" ht="35.25" customHeight="1">
      <c r="A25" s="18" t="s">
        <v>31</v>
      </c>
      <c r="B25" s="20"/>
      <c r="C25" s="1" t="s">
        <v>16</v>
      </c>
      <c r="G25" s="3"/>
    </row>
    <row r="26" spans="1:13">
      <c r="A26" s="18"/>
      <c r="B26" s="19" t="s">
        <v>30</v>
      </c>
      <c r="C26" s="1"/>
      <c r="G26" s="3"/>
    </row>
    <row r="27" spans="1:13" ht="31.5" customHeight="1">
      <c r="A27" s="18" t="s">
        <v>32</v>
      </c>
      <c r="B27" s="20"/>
      <c r="C27" s="31" t="s">
        <v>35</v>
      </c>
      <c r="G27" s="3"/>
    </row>
    <row r="28" spans="1:13">
      <c r="B28" s="21" t="s">
        <v>30</v>
      </c>
      <c r="G28" s="3"/>
    </row>
    <row r="29" spans="1:13">
      <c r="A29" s="18" t="s">
        <v>7</v>
      </c>
      <c r="B29" s="3"/>
      <c r="G29" s="3"/>
    </row>
    <row r="30" spans="1:13">
      <c r="A30" s="18"/>
      <c r="B30" s="3"/>
      <c r="G30" s="3"/>
    </row>
    <row r="31" spans="1:13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3">
      <c r="A32" s="32" t="s">
        <v>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7">
      <c r="B33" s="3"/>
      <c r="G33" s="3"/>
    </row>
  </sheetData>
  <mergeCells count="17">
    <mergeCell ref="E1:K1"/>
    <mergeCell ref="A2:M2"/>
    <mergeCell ref="A3:M3"/>
    <mergeCell ref="A5:A7"/>
    <mergeCell ref="B5:F5"/>
    <mergeCell ref="G5:K5"/>
    <mergeCell ref="L5:L7"/>
    <mergeCell ref="M5:M7"/>
    <mergeCell ref="B6:B7"/>
    <mergeCell ref="C6:F6"/>
    <mergeCell ref="A32:L32"/>
    <mergeCell ref="G6:G7"/>
    <mergeCell ref="H6:K6"/>
    <mergeCell ref="M11:M12"/>
    <mergeCell ref="M14:M15"/>
    <mergeCell ref="M17:M21"/>
    <mergeCell ref="A31:L31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2025-03-25T11:00:39Z</dcterms:modified>
</cp:coreProperties>
</file>