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5" yWindow="-15" windowWidth="19260" windowHeight="11955"/>
  </bookViews>
  <sheets>
    <sheet name="9 мес" sheetId="5" r:id="rId1"/>
  </sheets>
  <calcPr calcId="125725"/>
</workbook>
</file>

<file path=xl/calcChain.xml><?xml version="1.0" encoding="utf-8"?>
<calcChain xmlns="http://schemas.openxmlformats.org/spreadsheetml/2006/main">
  <c r="J9" i="5"/>
  <c r="J10"/>
  <c r="L32" l="1"/>
  <c r="G32"/>
  <c r="K31"/>
  <c r="J31"/>
  <c r="I31"/>
  <c r="H31"/>
  <c r="G31" s="1"/>
  <c r="L31" s="1"/>
  <c r="E31"/>
  <c r="D31"/>
  <c r="C31"/>
  <c r="B32"/>
  <c r="F31"/>
  <c r="C25"/>
  <c r="B31" l="1"/>
  <c r="G34" l="1"/>
  <c r="B34"/>
  <c r="J33"/>
  <c r="I33"/>
  <c r="I8" s="1"/>
  <c r="H33"/>
  <c r="F33"/>
  <c r="E33"/>
  <c r="D33"/>
  <c r="D8" s="1"/>
  <c r="C33"/>
  <c r="G30"/>
  <c r="L30" s="1"/>
  <c r="B30"/>
  <c r="G29"/>
  <c r="B29"/>
  <c r="L29" s="1"/>
  <c r="G28"/>
  <c r="B28"/>
  <c r="G27"/>
  <c r="L27" s="1"/>
  <c r="B27"/>
  <c r="G26"/>
  <c r="B26"/>
  <c r="K25"/>
  <c r="J25"/>
  <c r="I25"/>
  <c r="H25"/>
  <c r="F25"/>
  <c r="E25"/>
  <c r="D25"/>
  <c r="B25"/>
  <c r="G24"/>
  <c r="L24" s="1"/>
  <c r="B24"/>
  <c r="G23"/>
  <c r="B23"/>
  <c r="K22"/>
  <c r="J22"/>
  <c r="I22"/>
  <c r="H22"/>
  <c r="F22"/>
  <c r="E22"/>
  <c r="D22"/>
  <c r="C22"/>
  <c r="G21"/>
  <c r="L21" s="1"/>
  <c r="B21"/>
  <c r="G20"/>
  <c r="B20"/>
  <c r="G19"/>
  <c r="L19" s="1"/>
  <c r="B19"/>
  <c r="G18"/>
  <c r="B18"/>
  <c r="L18" s="1"/>
  <c r="K17"/>
  <c r="J17"/>
  <c r="G17" s="1"/>
  <c r="I17"/>
  <c r="H17"/>
  <c r="F17"/>
  <c r="E17"/>
  <c r="D17"/>
  <c r="C17"/>
  <c r="G16"/>
  <c r="B16"/>
  <c r="G15"/>
  <c r="B15"/>
  <c r="K14"/>
  <c r="J14"/>
  <c r="I14"/>
  <c r="H14"/>
  <c r="F14"/>
  <c r="E14"/>
  <c r="D14"/>
  <c r="C14"/>
  <c r="G13"/>
  <c r="B13"/>
  <c r="G12"/>
  <c r="B12"/>
  <c r="G11"/>
  <c r="B11"/>
  <c r="K10"/>
  <c r="I10"/>
  <c r="H10"/>
  <c r="F10"/>
  <c r="F9" s="1"/>
  <c r="E10"/>
  <c r="D10"/>
  <c r="D9" s="1"/>
  <c r="C10"/>
  <c r="K9"/>
  <c r="I9"/>
  <c r="C9"/>
  <c r="E9" l="1"/>
  <c r="E8" s="1"/>
  <c r="B8" s="1"/>
  <c r="G22"/>
  <c r="G33"/>
  <c r="L34"/>
  <c r="L11"/>
  <c r="L20"/>
  <c r="G14"/>
  <c r="L23"/>
  <c r="L12"/>
  <c r="G10"/>
  <c r="L16"/>
  <c r="J8"/>
  <c r="G8" s="1"/>
  <c r="G25"/>
  <c r="L25" s="1"/>
  <c r="L13"/>
  <c r="L15"/>
  <c r="B14"/>
  <c r="L14" s="1"/>
  <c r="B17"/>
  <c r="L17" s="1"/>
  <c r="B22"/>
  <c r="L26"/>
  <c r="L28"/>
  <c r="B10"/>
  <c r="B33"/>
  <c r="H9"/>
  <c r="L22" l="1"/>
  <c r="L33"/>
  <c r="L10"/>
  <c r="G9"/>
  <c r="B9"/>
  <c r="L8"/>
  <c r="L9" l="1"/>
</calcChain>
</file>

<file path=xl/sharedStrings.xml><?xml version="1.0" encoding="utf-8"?>
<sst xmlns="http://schemas.openxmlformats.org/spreadsheetml/2006/main" count="58" uniqueCount="51">
  <si>
    <t>Местный бюджет</t>
  </si>
  <si>
    <t>Областной бюджет</t>
  </si>
  <si>
    <t>Федеральный бюджет</t>
  </si>
  <si>
    <t>Наименование муниципальной программы, структурного элемента</t>
  </si>
  <si>
    <t>Всего:</t>
  </si>
  <si>
    <t xml:space="preserve">Программа «БЛАГОУСТРОЙСТВО МО «СОВЕТСКОЕ ГОРОДСКОЕ ПОСЕЛЕНИЕ» </t>
  </si>
  <si>
    <t>Прочие</t>
  </si>
  <si>
    <t>В том числе:</t>
  </si>
  <si>
    <t>Примечание.</t>
  </si>
  <si>
    <t>2. При несоответствии содержания отчетной формы плану мероприятий (графа 2) по каждому мероприятию дается разъяснение в прилагаемой пояснительной записке</t>
  </si>
  <si>
    <t>Примечание (причина не исполнения)</t>
  </si>
  <si>
    <t>Объем финансирования                                                                                                                                                                                                        План на 2024 год</t>
  </si>
  <si>
    <t>% исполнения за 2024 год</t>
  </si>
  <si>
    <t>1. Комплекс процессных мероприятий  «Благоустройство»</t>
  </si>
  <si>
    <t>1.1 Уличное освещение</t>
  </si>
  <si>
    <t>1.1.1 Уличное освещение населенных пунктов п.Советский, п.Соколинское, п.Медянка, п.Токарево, п.Ландышевка, п.Дятлово, п.Соколинское, п.Черничное</t>
  </si>
  <si>
    <t>1.1.2 Техническое обслуживание сетей уличного освещенияп.Советский, п.Соколинское, п.Медянка, п.Токарево, п.Ландышевка, п.Дятлово, п.Соколинское, п.Черничное</t>
  </si>
  <si>
    <t>1.2 Содержание и уборка территорий улиц, площадей, тротуаров (за исключением придомовых территорий)</t>
  </si>
  <si>
    <t>1.2.1 Ручная уборка мест массового отдыха, тротуаров, газонов п.Советский, п.Токарево, п.Дятлово, п.Соколинское</t>
  </si>
  <si>
    <t>1.2.2 Механизированная уборка тротуаров п.Советский, п. Токарево</t>
  </si>
  <si>
    <t>1.3 Озеленение</t>
  </si>
  <si>
    <t>1.3.1 Кошение газонов</t>
  </si>
  <si>
    <t xml:space="preserve">1.3.2 Спил аврарийно-опасных деревьев </t>
  </si>
  <si>
    <t xml:space="preserve">1.3.3 Санитарная обрезка кустов и деревьев </t>
  </si>
  <si>
    <t>1.3.4 Поставка растительного грунта, семян, рассады, саженцев для газонов и цветников</t>
  </si>
  <si>
    <t>1.4.1 Содержание территорий гражданских кладбищ п. Советский, п.Дятлово, п.Соколинское, п. Медянка</t>
  </si>
  <si>
    <t>1.4.2 Содержание воинских захоронений МО «Советское городское поселение»</t>
  </si>
  <si>
    <t>1.5 Организация и содержание территории МО «Советское городское поселение»</t>
  </si>
  <si>
    <t>1.4 Организация и содержание мест захоронений</t>
  </si>
  <si>
    <t>1.5.1 Оценка эффективности проведенного комплекса мероприятий по борьбе с борщевиком Сосновского</t>
  </si>
  <si>
    <t>1.5.2 Содержание контейнерных площадок</t>
  </si>
  <si>
    <t>1.5.3 Содержание детских площадок с поставкой песка</t>
  </si>
  <si>
    <t>1.5.5  Проиобретение  оборудования для оформления и украшения территории МО "Советское городское поселение" к праздничным государственным и тематическим датам</t>
  </si>
  <si>
    <t>1.5.4 Вывоз строительного мусора</t>
  </si>
  <si>
    <t>2.1 Софинансирование мероприятий по борьбе с борщевиком Сосновского</t>
  </si>
  <si>
    <t>1.1.3 Проекты на строительство сетей наружного освещения технологическое присоединение энергетических устройств</t>
  </si>
  <si>
    <t>2. Отраслевой проект "Благоустройство сельских территорий"</t>
  </si>
  <si>
    <t>1.  В разделе «Прочие» (графы 6, 11) указываются внебюджетные средства.</t>
  </si>
  <si>
    <t xml:space="preserve"> (подпись)</t>
  </si>
  <si>
    <t xml:space="preserve">ОТЧЕТ   О РЕАЛИЗАЦИИ МЕРОПРИЯТИЙ МУНИЦИПАЛЬНОЙ ПРОГРАММЫ    «БЛАГОУСТРОЙСТВО МО «СОВЕТСКОЕ ГОРОДСКОЕ  ПОСЕЛЕНИЕ» </t>
  </si>
  <si>
    <t>Начальник отдела ЖКХ - ответственный за исполнение мероприятий муниципальной программы</t>
  </si>
  <si>
    <t xml:space="preserve">Исполнитель отчета </t>
  </si>
  <si>
    <t>за 9 месяцев 2024 года (нарастающим итогом)</t>
  </si>
  <si>
    <t>Объем финансирования                                                                                                                         Факт за 9 месяцев 2024 года</t>
  </si>
  <si>
    <t>(руб.)</t>
  </si>
  <si>
    <t>Н.А. Левина</t>
  </si>
  <si>
    <t>Е.П. Великоборец</t>
  </si>
  <si>
    <t>1.6 Уплата сборов, штрафов и пени</t>
  </si>
  <si>
    <t>1.6.1 Оплата исполнительского сбора</t>
  </si>
  <si>
    <t xml:space="preserve">Низкий процент исполнения обусловлен расторжением в одностороннем порядке МК, в связи с некачественным оказанием услуг </t>
  </si>
  <si>
    <t>Процент исполнения обусловлен планированием расходов на 4 квартал 2024 года в соответствии с заключенными МК после выполнения всего комплекса предусмотренных мероприятий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</si>
</sst>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#,##0.00\ _₽"/>
    <numFmt numFmtId="166" formatCode="#,##0.0\ _₽"/>
  </numFmts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2" xfId="0" applyFont="1" applyFill="1" applyBorder="1" applyAlignment="1">
      <alignment horizontal="center" vertical="center" wrapText="1"/>
    </xf>
    <xf numFmtId="164" fontId="2" fillId="0" borderId="0" xfId="0" applyNumberFormat="1" applyFont="1" applyFill="1"/>
    <xf numFmtId="0" fontId="2" fillId="0" borderId="0" xfId="0" applyFont="1" applyFill="1"/>
    <xf numFmtId="0" fontId="2" fillId="0" borderId="9" xfId="0" applyFont="1" applyFill="1" applyBorder="1"/>
    <xf numFmtId="165" fontId="1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/>
    <xf numFmtId="0" fontId="1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2" fillId="0" borderId="0" xfId="0" applyFont="1" applyFill="1" applyAlignment="1">
      <alignment horizontal="justify"/>
    </xf>
    <xf numFmtId="0" fontId="2" fillId="0" borderId="6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165" fontId="4" fillId="0" borderId="1" xfId="0" applyNumberFormat="1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/>
    </xf>
    <xf numFmtId="166" fontId="2" fillId="0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/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8" xfId="0" applyFont="1" applyFill="1" applyBorder="1" applyAlignment="1"/>
    <xf numFmtId="0" fontId="0" fillId="0" borderId="8" xfId="0" applyBorder="1" applyAlignment="1"/>
    <xf numFmtId="0" fontId="1" fillId="0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2"/>
  <sheetViews>
    <sheetView tabSelected="1" zoomScale="85" zoomScaleNormal="85" zoomScaleSheetLayoutView="90" workbookViewId="0">
      <pane ySplit="6" topLeftCell="A25" activePane="bottomLeft" state="frozen"/>
      <selection pane="bottomLeft" activeCell="J12" sqref="J12"/>
    </sheetView>
  </sheetViews>
  <sheetFormatPr defaultRowHeight="15"/>
  <cols>
    <col min="1" max="1" width="55.5703125" style="3" customWidth="1"/>
    <col min="2" max="2" width="15" style="3" customWidth="1"/>
    <col min="3" max="4" width="13.5703125" style="3" customWidth="1"/>
    <col min="5" max="5" width="16.42578125" style="3" customWidth="1"/>
    <col min="6" max="6" width="11.5703125" style="3" customWidth="1"/>
    <col min="7" max="7" width="13.85546875" style="3" customWidth="1"/>
    <col min="8" max="8" width="14" style="3" customWidth="1"/>
    <col min="9" max="9" width="11.140625" style="3" customWidth="1"/>
    <col min="10" max="10" width="14.28515625" style="3" customWidth="1"/>
    <col min="11" max="11" width="8.140625" style="3" customWidth="1"/>
    <col min="12" max="12" width="11.7109375" style="3" customWidth="1"/>
    <col min="13" max="13" width="24.85546875" style="3" customWidth="1"/>
    <col min="14" max="14" width="9.28515625" style="3" bestFit="1" customWidth="1"/>
    <col min="15" max="16384" width="9.140625" style="3"/>
  </cols>
  <sheetData>
    <row r="1" spans="1:17" ht="28.5" customHeight="1">
      <c r="A1" s="40" t="s">
        <v>39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7">
      <c r="A2" s="43" t="s">
        <v>42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7"/>
      <c r="O2" s="7"/>
      <c r="P2" s="7"/>
      <c r="Q2" s="7"/>
    </row>
    <row r="3" spans="1:17" s="12" customFormat="1" ht="12" customHeight="1">
      <c r="A3" s="8"/>
      <c r="B3" s="9"/>
      <c r="C3" s="9"/>
      <c r="D3" s="9"/>
      <c r="E3" s="9"/>
      <c r="F3" s="9"/>
      <c r="G3" s="10"/>
      <c r="H3" s="10"/>
      <c r="I3" s="10"/>
      <c r="J3" s="10"/>
      <c r="K3" s="10"/>
      <c r="L3" s="53" t="s">
        <v>44</v>
      </c>
      <c r="M3" s="54"/>
      <c r="N3" s="11"/>
      <c r="O3" s="11"/>
      <c r="P3" s="11"/>
      <c r="Q3" s="11"/>
    </row>
    <row r="4" spans="1:17" ht="36.75" customHeight="1">
      <c r="A4" s="44" t="s">
        <v>3</v>
      </c>
      <c r="B4" s="44" t="s">
        <v>11</v>
      </c>
      <c r="C4" s="45"/>
      <c r="D4" s="45"/>
      <c r="E4" s="45"/>
      <c r="F4" s="45"/>
      <c r="G4" s="46" t="s">
        <v>43</v>
      </c>
      <c r="H4" s="47"/>
      <c r="I4" s="47"/>
      <c r="J4" s="47"/>
      <c r="K4" s="48"/>
      <c r="L4" s="35" t="s">
        <v>12</v>
      </c>
      <c r="M4" s="35" t="s">
        <v>10</v>
      </c>
      <c r="N4" s="13"/>
      <c r="O4" s="13"/>
      <c r="P4" s="13"/>
      <c r="Q4" s="13"/>
    </row>
    <row r="5" spans="1:17" ht="17.25" customHeight="1">
      <c r="A5" s="44"/>
      <c r="B5" s="35" t="s">
        <v>4</v>
      </c>
      <c r="C5" s="51" t="s">
        <v>7</v>
      </c>
      <c r="D5" s="51"/>
      <c r="E5" s="51"/>
      <c r="F5" s="51"/>
      <c r="G5" s="35" t="s">
        <v>4</v>
      </c>
      <c r="H5" s="51" t="s">
        <v>7</v>
      </c>
      <c r="I5" s="51"/>
      <c r="J5" s="51"/>
      <c r="K5" s="51"/>
      <c r="L5" s="36"/>
      <c r="M5" s="49"/>
      <c r="N5" s="14"/>
      <c r="O5" s="14"/>
      <c r="P5" s="14"/>
      <c r="Q5" s="14"/>
    </row>
    <row r="6" spans="1:17" ht="50.25" customHeight="1">
      <c r="A6" s="44"/>
      <c r="B6" s="37"/>
      <c r="C6" s="15" t="s">
        <v>2</v>
      </c>
      <c r="D6" s="15" t="s">
        <v>1</v>
      </c>
      <c r="E6" s="15" t="s">
        <v>0</v>
      </c>
      <c r="F6" s="15" t="s">
        <v>6</v>
      </c>
      <c r="G6" s="52"/>
      <c r="H6" s="15" t="s">
        <v>2</v>
      </c>
      <c r="I6" s="15" t="s">
        <v>1</v>
      </c>
      <c r="J6" s="15" t="s">
        <v>0</v>
      </c>
      <c r="K6" s="15" t="s">
        <v>6</v>
      </c>
      <c r="L6" s="37"/>
      <c r="M6" s="50"/>
      <c r="N6" s="16"/>
    </row>
    <row r="7" spans="1:17" ht="12.75" customHeight="1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  <c r="J7" s="1">
        <v>10</v>
      </c>
      <c r="K7" s="1">
        <v>11</v>
      </c>
      <c r="L7" s="1">
        <v>12</v>
      </c>
      <c r="M7" s="17">
        <v>13</v>
      </c>
      <c r="N7" s="16"/>
    </row>
    <row r="8" spans="1:17" ht="40.5" customHeight="1">
      <c r="A8" s="18" t="s">
        <v>5</v>
      </c>
      <c r="B8" s="5">
        <f>C8+D8+E8+F8</f>
        <v>20657222.190000001</v>
      </c>
      <c r="C8" s="5">
        <v>0</v>
      </c>
      <c r="D8" s="5">
        <f>D33+D9</f>
        <v>295642.53999999998</v>
      </c>
      <c r="E8" s="5">
        <f>E33+E9</f>
        <v>20361579.650000002</v>
      </c>
      <c r="F8" s="5">
        <v>0</v>
      </c>
      <c r="G8" s="5">
        <f>H8+I8+J8+K8</f>
        <v>8910855.629999999</v>
      </c>
      <c r="H8" s="5">
        <v>0</v>
      </c>
      <c r="I8" s="5">
        <f>I33+I9</f>
        <v>12307.34</v>
      </c>
      <c r="J8" s="5">
        <f>J33+J9</f>
        <v>8898548.2899999991</v>
      </c>
      <c r="K8" s="5">
        <v>0</v>
      </c>
      <c r="L8" s="31">
        <f>G8/B8*100</f>
        <v>43.13675647209562</v>
      </c>
      <c r="M8" s="35" t="s">
        <v>50</v>
      </c>
      <c r="N8" s="2"/>
      <c r="O8" s="2"/>
    </row>
    <row r="9" spans="1:17" ht="37.5" customHeight="1">
      <c r="A9" s="19" t="s">
        <v>13</v>
      </c>
      <c r="B9" s="5">
        <f>C9+D9+E9+F9</f>
        <v>20335871.600000001</v>
      </c>
      <c r="C9" s="5">
        <f>C10+C14+C17+C22+C25</f>
        <v>0</v>
      </c>
      <c r="D9" s="5">
        <f>D10+D14+D17+D22+D25</f>
        <v>0</v>
      </c>
      <c r="E9" s="5">
        <f>E10+E14+E17+E22+E25+E31</f>
        <v>20335871.600000001</v>
      </c>
      <c r="F9" s="5">
        <f>F10+F14+F17+F22+F25</f>
        <v>0</v>
      </c>
      <c r="G9" s="5">
        <f>H9+I9+J9+K9</f>
        <v>8897478.0899999999</v>
      </c>
      <c r="H9" s="5">
        <f>H10+H14+H17+H22+H25</f>
        <v>0</v>
      </c>
      <c r="I9" s="5">
        <f>I10+I14+I17+I22+I25</f>
        <v>0</v>
      </c>
      <c r="J9" s="5">
        <f>J10+J14+J17+J22+J25+J31</f>
        <v>8897478.0899999999</v>
      </c>
      <c r="K9" s="5">
        <f>K10+K14+K17+K22+K25</f>
        <v>0</v>
      </c>
      <c r="L9" s="31">
        <f t="shared" ref="L9:L30" si="0">G9/B9*100</f>
        <v>43.752627204825586</v>
      </c>
      <c r="M9" s="36"/>
    </row>
    <row r="10" spans="1:17" ht="17.25" customHeight="1">
      <c r="A10" s="19" t="s">
        <v>14</v>
      </c>
      <c r="B10" s="5">
        <f>C10+D10+E10+F10</f>
        <v>12177625.26</v>
      </c>
      <c r="C10" s="5">
        <f t="shared" ref="C10:D10" si="1">C11+C12+C13</f>
        <v>0</v>
      </c>
      <c r="D10" s="5">
        <f t="shared" si="1"/>
        <v>0</v>
      </c>
      <c r="E10" s="5">
        <f>E11+E12+E13</f>
        <v>12177625.26</v>
      </c>
      <c r="F10" s="5">
        <f>F11+F12+F13</f>
        <v>0</v>
      </c>
      <c r="G10" s="5">
        <f>H10+I10+J10+K10</f>
        <v>4349898.8099999996</v>
      </c>
      <c r="H10" s="5">
        <f>H11+H12+H13</f>
        <v>0</v>
      </c>
      <c r="I10" s="5">
        <f>I11+I12+I13</f>
        <v>0</v>
      </c>
      <c r="J10" s="5">
        <f>J11+J12+J13</f>
        <v>4349898.8099999996</v>
      </c>
      <c r="K10" s="5">
        <f>K11+K12+K13</f>
        <v>0</v>
      </c>
      <c r="L10" s="31">
        <f t="shared" si="0"/>
        <v>35.720419352106092</v>
      </c>
      <c r="M10" s="36"/>
    </row>
    <row r="11" spans="1:17" ht="45">
      <c r="A11" s="20" t="s">
        <v>15</v>
      </c>
      <c r="B11" s="6">
        <f t="shared" ref="B11:B13" si="2">C11+D11+E11+F11</f>
        <v>8374288.5899999999</v>
      </c>
      <c r="C11" s="6">
        <v>0</v>
      </c>
      <c r="D11" s="6">
        <v>0</v>
      </c>
      <c r="E11" s="6">
        <v>8374288.5899999999</v>
      </c>
      <c r="F11" s="6">
        <v>0</v>
      </c>
      <c r="G11" s="6">
        <f t="shared" ref="G11" si="3">H11+I11+J11+K11</f>
        <v>4088392.36</v>
      </c>
      <c r="H11" s="6">
        <v>0</v>
      </c>
      <c r="I11" s="6">
        <v>0</v>
      </c>
      <c r="J11" s="30">
        <v>4088392.36</v>
      </c>
      <c r="K11" s="6">
        <v>0</v>
      </c>
      <c r="L11" s="32">
        <f t="shared" si="0"/>
        <v>48.820772249025154</v>
      </c>
      <c r="M11" s="36"/>
    </row>
    <row r="12" spans="1:17" ht="60">
      <c r="A12" s="20" t="s">
        <v>16</v>
      </c>
      <c r="B12" s="6">
        <f t="shared" si="2"/>
        <v>3581409.93</v>
      </c>
      <c r="C12" s="6">
        <v>0</v>
      </c>
      <c r="D12" s="6">
        <v>0</v>
      </c>
      <c r="E12" s="6">
        <v>3581409.93</v>
      </c>
      <c r="F12" s="6">
        <v>0</v>
      </c>
      <c r="G12" s="6">
        <f>H12+I12+J12+K12</f>
        <v>91797.77</v>
      </c>
      <c r="H12" s="6">
        <v>0</v>
      </c>
      <c r="I12" s="6">
        <v>0</v>
      </c>
      <c r="J12" s="30">
        <v>91797.77</v>
      </c>
      <c r="K12" s="6">
        <v>0</v>
      </c>
      <c r="L12" s="32">
        <f>G12/B12*100</f>
        <v>2.5631740513993604</v>
      </c>
      <c r="M12" s="36"/>
      <c r="N12" s="2"/>
    </row>
    <row r="13" spans="1:17" ht="45">
      <c r="A13" s="21" t="s">
        <v>35</v>
      </c>
      <c r="B13" s="6">
        <f t="shared" si="2"/>
        <v>221926.74</v>
      </c>
      <c r="C13" s="6">
        <v>0</v>
      </c>
      <c r="D13" s="6">
        <v>0</v>
      </c>
      <c r="E13" s="6">
        <v>221926.74</v>
      </c>
      <c r="F13" s="6">
        <v>0</v>
      </c>
      <c r="G13" s="6">
        <f t="shared" ref="G13" si="4">H13+I13+J13+K13</f>
        <v>169708.68</v>
      </c>
      <c r="H13" s="6">
        <v>0</v>
      </c>
      <c r="I13" s="6">
        <v>0</v>
      </c>
      <c r="J13" s="30">
        <v>169708.68</v>
      </c>
      <c r="K13" s="6">
        <v>0</v>
      </c>
      <c r="L13" s="32">
        <f t="shared" ref="L13" si="5">G13/B13*100</f>
        <v>76.470586644944177</v>
      </c>
      <c r="M13" s="36"/>
    </row>
    <row r="14" spans="1:17" ht="42.75">
      <c r="A14" s="19" t="s">
        <v>17</v>
      </c>
      <c r="B14" s="5">
        <f>C14+D14+E14+F14</f>
        <v>4192668</v>
      </c>
      <c r="C14" s="5">
        <f>C15+C16</f>
        <v>0</v>
      </c>
      <c r="D14" s="5">
        <f t="shared" ref="D14:F14" si="6">D15+D16</f>
        <v>0</v>
      </c>
      <c r="E14" s="5">
        <f t="shared" si="6"/>
        <v>4192668</v>
      </c>
      <c r="F14" s="5">
        <f t="shared" si="6"/>
        <v>0</v>
      </c>
      <c r="G14" s="5">
        <f>H14+I14+J14+K14</f>
        <v>1940419</v>
      </c>
      <c r="H14" s="5">
        <f>H15+H16</f>
        <v>0</v>
      </c>
      <c r="I14" s="5">
        <f t="shared" ref="I14" si="7">I15+I16</f>
        <v>0</v>
      </c>
      <c r="J14" s="5">
        <f>J15+J16</f>
        <v>1940419</v>
      </c>
      <c r="K14" s="5">
        <f>K15+K16</f>
        <v>0</v>
      </c>
      <c r="L14" s="31">
        <f>G14/B14*100</f>
        <v>46.281246213628172</v>
      </c>
      <c r="M14" s="36"/>
    </row>
    <row r="15" spans="1:17" ht="45">
      <c r="A15" s="22" t="s">
        <v>18</v>
      </c>
      <c r="B15" s="6">
        <f t="shared" ref="B15:B30" si="8">C15+D15+E15+F15</f>
        <v>3484668</v>
      </c>
      <c r="C15" s="6">
        <v>0</v>
      </c>
      <c r="D15" s="6">
        <v>0</v>
      </c>
      <c r="E15" s="6">
        <v>3484668</v>
      </c>
      <c r="F15" s="6">
        <v>0</v>
      </c>
      <c r="G15" s="6">
        <f t="shared" ref="G15:G16" si="9">H15+I15+J15+K15</f>
        <v>1607919</v>
      </c>
      <c r="H15" s="6">
        <v>0</v>
      </c>
      <c r="I15" s="6">
        <v>0</v>
      </c>
      <c r="J15" s="6">
        <v>1607919</v>
      </c>
      <c r="K15" s="6">
        <v>0</v>
      </c>
      <c r="L15" s="32">
        <f t="shared" si="0"/>
        <v>46.142674137105743</v>
      </c>
      <c r="M15" s="36"/>
    </row>
    <row r="16" spans="1:17" ht="30">
      <c r="A16" s="20" t="s">
        <v>19</v>
      </c>
      <c r="B16" s="6">
        <f t="shared" si="8"/>
        <v>708000</v>
      </c>
      <c r="C16" s="6">
        <v>0</v>
      </c>
      <c r="D16" s="6">
        <v>0</v>
      </c>
      <c r="E16" s="6">
        <v>708000</v>
      </c>
      <c r="F16" s="6">
        <v>0</v>
      </c>
      <c r="G16" s="6">
        <f t="shared" si="9"/>
        <v>332500</v>
      </c>
      <c r="H16" s="6">
        <v>0</v>
      </c>
      <c r="I16" s="6">
        <v>0</v>
      </c>
      <c r="J16" s="6">
        <v>332500</v>
      </c>
      <c r="K16" s="6">
        <v>0</v>
      </c>
      <c r="L16" s="32">
        <f t="shared" si="0"/>
        <v>46.963276836158194</v>
      </c>
      <c r="M16" s="36"/>
    </row>
    <row r="17" spans="1:13" ht="21.75" customHeight="1">
      <c r="A17" s="19" t="s">
        <v>20</v>
      </c>
      <c r="B17" s="5">
        <f>C17+D17+E17+F17</f>
        <v>930893.54</v>
      </c>
      <c r="C17" s="5">
        <f t="shared" ref="C17:D17" si="10">C18+C19+C20+C21</f>
        <v>0</v>
      </c>
      <c r="D17" s="5">
        <f t="shared" si="10"/>
        <v>0</v>
      </c>
      <c r="E17" s="5">
        <f>E18+E19+E20+E21</f>
        <v>930893.54</v>
      </c>
      <c r="F17" s="5">
        <f>F18+F19+F20+F21</f>
        <v>0</v>
      </c>
      <c r="G17" s="5">
        <f>H17+I17+J17+K17</f>
        <v>603500</v>
      </c>
      <c r="H17" s="5">
        <f>H18+H19+H20+H21</f>
        <v>0</v>
      </c>
      <c r="I17" s="5">
        <f t="shared" ref="I17:J17" si="11">I18+I19+I20+I21</f>
        <v>0</v>
      </c>
      <c r="J17" s="5">
        <f t="shared" si="11"/>
        <v>603500</v>
      </c>
      <c r="K17" s="5">
        <f>K18+K19+K20+K21</f>
        <v>0</v>
      </c>
      <c r="L17" s="31">
        <f t="shared" si="0"/>
        <v>64.830184555797871</v>
      </c>
      <c r="M17" s="36"/>
    </row>
    <row r="18" spans="1:13" ht="26.25" customHeight="1">
      <c r="A18" s="20" t="s">
        <v>21</v>
      </c>
      <c r="B18" s="6">
        <f t="shared" si="8"/>
        <v>329456.34000000003</v>
      </c>
      <c r="C18" s="6">
        <v>0</v>
      </c>
      <c r="D18" s="6">
        <v>0</v>
      </c>
      <c r="E18" s="6">
        <v>329456.34000000003</v>
      </c>
      <c r="F18" s="6">
        <v>0</v>
      </c>
      <c r="G18" s="6">
        <f t="shared" ref="G18:G21" si="12">H18+I18+J18+K18</f>
        <v>253291.91</v>
      </c>
      <c r="H18" s="6">
        <v>0</v>
      </c>
      <c r="I18" s="6">
        <v>0</v>
      </c>
      <c r="J18" s="6">
        <v>253291.91</v>
      </c>
      <c r="K18" s="6">
        <v>0</v>
      </c>
      <c r="L18" s="32">
        <f t="shared" si="0"/>
        <v>76.881783486091052</v>
      </c>
      <c r="M18" s="36"/>
    </row>
    <row r="19" spans="1:13" ht="29.25" customHeight="1">
      <c r="A19" s="20" t="s">
        <v>22</v>
      </c>
      <c r="B19" s="6">
        <f t="shared" si="8"/>
        <v>350000</v>
      </c>
      <c r="C19" s="6">
        <v>0</v>
      </c>
      <c r="D19" s="6">
        <v>0</v>
      </c>
      <c r="E19" s="6">
        <v>350000</v>
      </c>
      <c r="F19" s="6">
        <v>0</v>
      </c>
      <c r="G19" s="6">
        <f t="shared" si="12"/>
        <v>222720.6</v>
      </c>
      <c r="H19" s="6">
        <v>0</v>
      </c>
      <c r="I19" s="6">
        <v>0</v>
      </c>
      <c r="J19" s="6">
        <v>222720.6</v>
      </c>
      <c r="K19" s="6">
        <v>0</v>
      </c>
      <c r="L19" s="32">
        <f t="shared" si="0"/>
        <v>63.634457142857151</v>
      </c>
      <c r="M19" s="36"/>
    </row>
    <row r="20" spans="1:13" ht="26.25" customHeight="1">
      <c r="A20" s="20" t="s">
        <v>23</v>
      </c>
      <c r="B20" s="6">
        <f t="shared" si="8"/>
        <v>200000</v>
      </c>
      <c r="C20" s="6">
        <v>0</v>
      </c>
      <c r="D20" s="6">
        <v>0</v>
      </c>
      <c r="E20" s="6">
        <v>200000</v>
      </c>
      <c r="F20" s="6">
        <v>0</v>
      </c>
      <c r="G20" s="6">
        <f t="shared" si="12"/>
        <v>127487.49</v>
      </c>
      <c r="H20" s="6">
        <v>0</v>
      </c>
      <c r="I20" s="6">
        <v>0</v>
      </c>
      <c r="J20" s="6">
        <v>127487.49</v>
      </c>
      <c r="K20" s="6">
        <v>0</v>
      </c>
      <c r="L20" s="32">
        <f t="shared" si="0"/>
        <v>63.743745000000004</v>
      </c>
      <c r="M20" s="36"/>
    </row>
    <row r="21" spans="1:13" ht="30">
      <c r="A21" s="20" t="s">
        <v>24</v>
      </c>
      <c r="B21" s="6">
        <f t="shared" si="8"/>
        <v>51437.2</v>
      </c>
      <c r="C21" s="6">
        <v>0</v>
      </c>
      <c r="D21" s="6">
        <v>0</v>
      </c>
      <c r="E21" s="6">
        <v>51437.2</v>
      </c>
      <c r="F21" s="6">
        <v>0</v>
      </c>
      <c r="G21" s="6">
        <f t="shared" si="12"/>
        <v>0</v>
      </c>
      <c r="H21" s="6">
        <v>0</v>
      </c>
      <c r="I21" s="6">
        <v>0</v>
      </c>
      <c r="J21" s="6">
        <v>0</v>
      </c>
      <c r="K21" s="6">
        <v>0</v>
      </c>
      <c r="L21" s="32">
        <f t="shared" si="0"/>
        <v>0</v>
      </c>
      <c r="M21" s="36"/>
    </row>
    <row r="22" spans="1:13" ht="24" customHeight="1">
      <c r="A22" s="19" t="s">
        <v>28</v>
      </c>
      <c r="B22" s="5">
        <f>C22+D22+E22+F22</f>
        <v>1429156.37</v>
      </c>
      <c r="C22" s="5">
        <f>C23+C24</f>
        <v>0</v>
      </c>
      <c r="D22" s="5">
        <f>D23+D24</f>
        <v>0</v>
      </c>
      <c r="E22" s="5">
        <f>E23+E24</f>
        <v>1429156.37</v>
      </c>
      <c r="F22" s="5">
        <f>F23+F24</f>
        <v>0</v>
      </c>
      <c r="G22" s="5">
        <f>H22+I22+J22+K22</f>
        <v>1056066.97</v>
      </c>
      <c r="H22" s="5">
        <f>H23+H24</f>
        <v>0</v>
      </c>
      <c r="I22" s="5">
        <f t="shared" ref="I22:K22" si="13">I23+I24</f>
        <v>0</v>
      </c>
      <c r="J22" s="5">
        <f t="shared" si="13"/>
        <v>1056066.97</v>
      </c>
      <c r="K22" s="5">
        <f t="shared" si="13"/>
        <v>0</v>
      </c>
      <c r="L22" s="31">
        <f t="shared" si="0"/>
        <v>73.894431160111608</v>
      </c>
      <c r="M22" s="36"/>
    </row>
    <row r="23" spans="1:13" ht="30" customHeight="1">
      <c r="A23" s="23" t="s">
        <v>25</v>
      </c>
      <c r="B23" s="6">
        <f t="shared" si="8"/>
        <v>1214156.3700000001</v>
      </c>
      <c r="C23" s="6">
        <v>0</v>
      </c>
      <c r="D23" s="6">
        <v>0</v>
      </c>
      <c r="E23" s="6">
        <v>1214156.3700000001</v>
      </c>
      <c r="F23" s="6">
        <v>0</v>
      </c>
      <c r="G23" s="6">
        <f>H23+I23+J23+K23</f>
        <v>885466.97</v>
      </c>
      <c r="H23" s="6">
        <v>0</v>
      </c>
      <c r="I23" s="6">
        <v>0</v>
      </c>
      <c r="J23" s="6">
        <v>885466.97</v>
      </c>
      <c r="K23" s="6">
        <v>0</v>
      </c>
      <c r="L23" s="32">
        <f t="shared" si="0"/>
        <v>72.928577560401038</v>
      </c>
      <c r="M23" s="36"/>
    </row>
    <row r="24" spans="1:13" ht="30.75" customHeight="1">
      <c r="A24" s="20" t="s">
        <v>26</v>
      </c>
      <c r="B24" s="6">
        <f t="shared" si="8"/>
        <v>215000</v>
      </c>
      <c r="C24" s="6">
        <v>0</v>
      </c>
      <c r="D24" s="6">
        <v>0</v>
      </c>
      <c r="E24" s="6">
        <v>215000</v>
      </c>
      <c r="F24" s="6">
        <v>0</v>
      </c>
      <c r="G24" s="6">
        <f t="shared" ref="G24" si="14">H24+I24+J24+K24</f>
        <v>170600</v>
      </c>
      <c r="H24" s="6">
        <v>0</v>
      </c>
      <c r="I24" s="6">
        <v>0</v>
      </c>
      <c r="J24" s="6">
        <v>170600</v>
      </c>
      <c r="K24" s="6">
        <v>0</v>
      </c>
      <c r="L24" s="32">
        <f t="shared" si="0"/>
        <v>79.348837209302332</v>
      </c>
      <c r="M24" s="36"/>
    </row>
    <row r="25" spans="1:13" ht="28.5">
      <c r="A25" s="18" t="s">
        <v>27</v>
      </c>
      <c r="B25" s="5">
        <f>C25+D25+E25+F25</f>
        <v>1555528.4300000002</v>
      </c>
      <c r="C25" s="5">
        <f>C26+C27+C28+C29+C30</f>
        <v>0</v>
      </c>
      <c r="D25" s="5">
        <f t="shared" ref="C25:D25" si="15">D26+D27+D28+D29+D30</f>
        <v>0</v>
      </c>
      <c r="E25" s="5">
        <f>E26+E27+E28+E29+E30</f>
        <v>1555528.4300000002</v>
      </c>
      <c r="F25" s="5">
        <f>F26+F27+F28+F29+F30</f>
        <v>0</v>
      </c>
      <c r="G25" s="5">
        <f>H25+I25+J25+K25</f>
        <v>897593.31</v>
      </c>
      <c r="H25" s="5">
        <f>H26+H27+H28+H29+H30</f>
        <v>0</v>
      </c>
      <c r="I25" s="5">
        <f t="shared" ref="I25:K25" si="16">I26+I27+I28+I29+I30</f>
        <v>0</v>
      </c>
      <c r="J25" s="5">
        <f t="shared" si="16"/>
        <v>897593.31</v>
      </c>
      <c r="K25" s="5">
        <f t="shared" si="16"/>
        <v>0</v>
      </c>
      <c r="L25" s="31">
        <f>G25/B25*100</f>
        <v>57.703433295655024</v>
      </c>
      <c r="M25" s="36"/>
    </row>
    <row r="26" spans="1:13" ht="30.75" customHeight="1">
      <c r="A26" s="20" t="s">
        <v>29</v>
      </c>
      <c r="B26" s="6">
        <f t="shared" si="8"/>
        <v>43684.800000000003</v>
      </c>
      <c r="C26" s="6">
        <v>0</v>
      </c>
      <c r="D26" s="6">
        <v>0</v>
      </c>
      <c r="E26" s="6">
        <v>43684.800000000003</v>
      </c>
      <c r="F26" s="6">
        <v>0</v>
      </c>
      <c r="G26" s="6">
        <f t="shared" ref="G26:G30" si="17">H26+I26+J26+K26</f>
        <v>41833.31</v>
      </c>
      <c r="H26" s="6">
        <v>0</v>
      </c>
      <c r="I26" s="6">
        <v>0</v>
      </c>
      <c r="J26" s="6">
        <v>41833.31</v>
      </c>
      <c r="K26" s="6">
        <v>0</v>
      </c>
      <c r="L26" s="32">
        <f t="shared" si="0"/>
        <v>95.761706589019511</v>
      </c>
      <c r="M26" s="36"/>
    </row>
    <row r="27" spans="1:13" ht="21" customHeight="1">
      <c r="A27" s="4" t="s">
        <v>30</v>
      </c>
      <c r="B27" s="6">
        <f t="shared" si="8"/>
        <v>896000</v>
      </c>
      <c r="C27" s="6">
        <v>0</v>
      </c>
      <c r="D27" s="6">
        <v>0</v>
      </c>
      <c r="E27" s="6">
        <v>896000</v>
      </c>
      <c r="F27" s="6">
        <v>0</v>
      </c>
      <c r="G27" s="6">
        <f t="shared" si="17"/>
        <v>635800</v>
      </c>
      <c r="H27" s="6">
        <v>0</v>
      </c>
      <c r="I27" s="6">
        <v>0</v>
      </c>
      <c r="J27" s="6">
        <v>635800</v>
      </c>
      <c r="K27" s="6">
        <v>0</v>
      </c>
      <c r="L27" s="32">
        <f t="shared" si="0"/>
        <v>70.959821428571416</v>
      </c>
      <c r="M27" s="36"/>
    </row>
    <row r="28" spans="1:13" ht="19.5" customHeight="1">
      <c r="A28" s="24" t="s">
        <v>31</v>
      </c>
      <c r="B28" s="6">
        <f t="shared" si="8"/>
        <v>300000</v>
      </c>
      <c r="C28" s="6">
        <v>0</v>
      </c>
      <c r="D28" s="6">
        <v>0</v>
      </c>
      <c r="E28" s="6">
        <v>300000</v>
      </c>
      <c r="F28" s="6">
        <v>0</v>
      </c>
      <c r="G28" s="6">
        <f t="shared" si="17"/>
        <v>0</v>
      </c>
      <c r="H28" s="6">
        <v>0</v>
      </c>
      <c r="I28" s="6">
        <v>0</v>
      </c>
      <c r="J28" s="6">
        <v>0</v>
      </c>
      <c r="K28" s="6">
        <v>0</v>
      </c>
      <c r="L28" s="32">
        <f t="shared" si="0"/>
        <v>0</v>
      </c>
      <c r="M28" s="36"/>
    </row>
    <row r="29" spans="1:13" ht="24" customHeight="1">
      <c r="A29" s="25" t="s">
        <v>33</v>
      </c>
      <c r="B29" s="6">
        <f t="shared" si="8"/>
        <v>95843.63</v>
      </c>
      <c r="C29" s="6">
        <v>0</v>
      </c>
      <c r="D29" s="6">
        <v>0</v>
      </c>
      <c r="E29" s="6">
        <v>95843.63</v>
      </c>
      <c r="F29" s="6">
        <v>0</v>
      </c>
      <c r="G29" s="6">
        <f t="shared" si="17"/>
        <v>0</v>
      </c>
      <c r="H29" s="6">
        <v>0</v>
      </c>
      <c r="I29" s="6">
        <v>0</v>
      </c>
      <c r="J29" s="6">
        <v>0</v>
      </c>
      <c r="K29" s="6">
        <v>0</v>
      </c>
      <c r="L29" s="32">
        <f t="shared" si="0"/>
        <v>0</v>
      </c>
      <c r="M29" s="37"/>
    </row>
    <row r="30" spans="1:13" ht="67.5" customHeight="1">
      <c r="A30" s="20" t="s">
        <v>32</v>
      </c>
      <c r="B30" s="6">
        <f t="shared" si="8"/>
        <v>220000</v>
      </c>
      <c r="C30" s="6">
        <v>0</v>
      </c>
      <c r="D30" s="6">
        <v>0</v>
      </c>
      <c r="E30" s="6">
        <v>220000</v>
      </c>
      <c r="F30" s="6">
        <v>0</v>
      </c>
      <c r="G30" s="6">
        <f t="shared" si="17"/>
        <v>219960</v>
      </c>
      <c r="H30" s="6">
        <v>0</v>
      </c>
      <c r="I30" s="6">
        <v>0</v>
      </c>
      <c r="J30" s="6">
        <v>219960</v>
      </c>
      <c r="K30" s="6">
        <v>0</v>
      </c>
      <c r="L30" s="32">
        <f t="shared" si="0"/>
        <v>99.981818181818184</v>
      </c>
      <c r="M30" s="15"/>
    </row>
    <row r="31" spans="1:13" ht="33.75" customHeight="1">
      <c r="A31" s="55" t="s">
        <v>47</v>
      </c>
      <c r="B31" s="5">
        <f>C31+D31+E31+F31</f>
        <v>50000</v>
      </c>
      <c r="C31" s="5">
        <f>C32</f>
        <v>0</v>
      </c>
      <c r="D31" s="5">
        <f t="shared" ref="D31:E31" si="18">D32</f>
        <v>0</v>
      </c>
      <c r="E31" s="5">
        <f t="shared" si="18"/>
        <v>50000</v>
      </c>
      <c r="F31" s="5">
        <f>F32+F33+F34+F35+F36</f>
        <v>0</v>
      </c>
      <c r="G31" s="5">
        <f>H31+I31+J31+K31</f>
        <v>50000</v>
      </c>
      <c r="H31" s="5">
        <f t="shared" ref="H31:K31" si="19">H32</f>
        <v>0</v>
      </c>
      <c r="I31" s="5">
        <f t="shared" si="19"/>
        <v>0</v>
      </c>
      <c r="J31" s="5">
        <f t="shared" si="19"/>
        <v>50000</v>
      </c>
      <c r="K31" s="5">
        <f t="shared" si="19"/>
        <v>0</v>
      </c>
      <c r="L31" s="31">
        <f>G31/B31*100</f>
        <v>100</v>
      </c>
      <c r="M31" s="33"/>
    </row>
    <row r="32" spans="1:13" ht="32.25" customHeight="1">
      <c r="A32" s="20" t="s">
        <v>48</v>
      </c>
      <c r="B32" s="6">
        <f>C32+D32+E32+F32</f>
        <v>50000</v>
      </c>
      <c r="C32" s="6">
        <v>0</v>
      </c>
      <c r="D32" s="6">
        <v>0</v>
      </c>
      <c r="E32" s="6">
        <v>50000</v>
      </c>
      <c r="F32" s="6">
        <v>0</v>
      </c>
      <c r="G32" s="6">
        <f>H32+I32+J32+K32</f>
        <v>50000</v>
      </c>
      <c r="H32" s="6">
        <v>0</v>
      </c>
      <c r="I32" s="6">
        <v>0</v>
      </c>
      <c r="J32" s="6">
        <v>50000</v>
      </c>
      <c r="K32" s="6">
        <v>0</v>
      </c>
      <c r="L32" s="32">
        <f>G32/B32*100</f>
        <v>100</v>
      </c>
      <c r="M32" s="33"/>
    </row>
    <row r="33" spans="1:13" ht="49.5" customHeight="1">
      <c r="A33" s="19" t="s">
        <v>36</v>
      </c>
      <c r="B33" s="5">
        <f>C33+D33+E33+F33</f>
        <v>321350.58999999997</v>
      </c>
      <c r="C33" s="5">
        <f>C34</f>
        <v>0</v>
      </c>
      <c r="D33" s="5">
        <f>D34</f>
        <v>295642.53999999998</v>
      </c>
      <c r="E33" s="5">
        <f>E34</f>
        <v>25708.05</v>
      </c>
      <c r="F33" s="5">
        <f>F34</f>
        <v>0</v>
      </c>
      <c r="G33" s="5">
        <f>H33+I33+J33+K33</f>
        <v>13377.54</v>
      </c>
      <c r="H33" s="5">
        <f>H34</f>
        <v>0</v>
      </c>
      <c r="I33" s="5">
        <f t="shared" ref="I33" si="20">I34</f>
        <v>12307.34</v>
      </c>
      <c r="J33" s="5">
        <f>J34</f>
        <v>1070.2</v>
      </c>
      <c r="K33" s="5">
        <v>0</v>
      </c>
      <c r="L33" s="31">
        <f>G33/B33*100</f>
        <v>4.1629112926165783</v>
      </c>
      <c r="M33" s="35" t="s">
        <v>49</v>
      </c>
    </row>
    <row r="34" spans="1:13" ht="54.75" customHeight="1">
      <c r="A34" s="20" t="s">
        <v>34</v>
      </c>
      <c r="B34" s="6">
        <f>C34+D34+E34+F34</f>
        <v>321350.58999999997</v>
      </c>
      <c r="C34" s="6">
        <v>0</v>
      </c>
      <c r="D34" s="6">
        <v>295642.53999999998</v>
      </c>
      <c r="E34" s="6">
        <v>25708.05</v>
      </c>
      <c r="F34" s="6">
        <v>0</v>
      </c>
      <c r="G34" s="6">
        <f>H34+I34+J34+K34</f>
        <v>13377.54</v>
      </c>
      <c r="H34" s="6">
        <v>0</v>
      </c>
      <c r="I34" s="6">
        <v>12307.34</v>
      </c>
      <c r="J34" s="6">
        <v>1070.2</v>
      </c>
      <c r="K34" s="6">
        <v>0</v>
      </c>
      <c r="L34" s="32">
        <f>G34/B34*100</f>
        <v>4.1629112926165783</v>
      </c>
      <c r="M34" s="37"/>
    </row>
    <row r="35" spans="1:13" ht="45.75" customHeight="1">
      <c r="A35" s="26" t="s">
        <v>40</v>
      </c>
      <c r="B35" s="27"/>
      <c r="C35" s="34" t="s">
        <v>45</v>
      </c>
    </row>
    <row r="36" spans="1:13">
      <c r="B36" s="28" t="s">
        <v>38</v>
      </c>
    </row>
    <row r="37" spans="1:13" ht="25.5" customHeight="1">
      <c r="A37" s="3" t="s">
        <v>41</v>
      </c>
      <c r="B37" s="29"/>
      <c r="C37" s="3" t="s">
        <v>46</v>
      </c>
    </row>
    <row r="38" spans="1:13">
      <c r="B38" s="28" t="s">
        <v>38</v>
      </c>
    </row>
    <row r="39" spans="1:13">
      <c r="A39" s="26" t="s">
        <v>8</v>
      </c>
    </row>
    <row r="40" spans="1:13">
      <c r="A40" s="26"/>
    </row>
    <row r="41" spans="1:13">
      <c r="A41" s="38" t="s">
        <v>37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</row>
    <row r="42" spans="1:13">
      <c r="A42" s="39" t="s">
        <v>9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</row>
  </sheetData>
  <mergeCells count="16">
    <mergeCell ref="M8:M29"/>
    <mergeCell ref="M33:M34"/>
    <mergeCell ref="A41:L41"/>
    <mergeCell ref="A42:L42"/>
    <mergeCell ref="A1:M1"/>
    <mergeCell ref="A2:M2"/>
    <mergeCell ref="A4:A6"/>
    <mergeCell ref="B4:F4"/>
    <mergeCell ref="G4:K4"/>
    <mergeCell ref="L4:L6"/>
    <mergeCell ref="M4:M6"/>
    <mergeCell ref="B5:B6"/>
    <mergeCell ref="C5:F5"/>
    <mergeCell ref="G5:G6"/>
    <mergeCell ref="H5:K5"/>
    <mergeCell ref="L3:M3"/>
  </mergeCells>
  <pageMargins left="0.23622047244094491" right="0.23622047244094491" top="0.74803149606299213" bottom="0.74803149606299213" header="0.31496062992125984" footer="0.31496062992125984"/>
  <pageSetup paperSize="9" scale="63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мес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2024-11-07T17:18:20Z</dcterms:modified>
</cp:coreProperties>
</file>