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9 месяцев 2023" sheetId="4" r:id="rId1"/>
  </sheets>
  <calcPr calcId="125725"/>
</workbook>
</file>

<file path=xl/calcChain.xml><?xml version="1.0" encoding="utf-8"?>
<calcChain xmlns="http://schemas.openxmlformats.org/spreadsheetml/2006/main">
  <c r="J13" i="4"/>
  <c r="J23"/>
  <c r="J27"/>
  <c r="E23" l="1"/>
  <c r="E27" l="1"/>
  <c r="F27" l="1"/>
  <c r="C23"/>
  <c r="K27"/>
  <c r="I27"/>
  <c r="H27"/>
  <c r="D27"/>
  <c r="C27"/>
  <c r="G37"/>
  <c r="B37"/>
  <c r="E12" l="1"/>
  <c r="E15"/>
  <c r="E18"/>
  <c r="B27"/>
  <c r="G26"/>
  <c r="K23"/>
  <c r="I23"/>
  <c r="H23"/>
  <c r="F23"/>
  <c r="D23"/>
  <c r="B26"/>
  <c r="L26" l="1"/>
  <c r="E11"/>
  <c r="B23"/>
  <c r="G22" l="1"/>
  <c r="L22" s="1"/>
  <c r="B22"/>
  <c r="G34" l="1"/>
  <c r="B34"/>
  <c r="G33"/>
  <c r="B33"/>
  <c r="G32"/>
  <c r="B32"/>
  <c r="L34" l="1"/>
  <c r="L32"/>
  <c r="L33"/>
  <c r="K15"/>
  <c r="J15"/>
  <c r="I15"/>
  <c r="H15"/>
  <c r="F15"/>
  <c r="D15"/>
  <c r="C15"/>
  <c r="G31"/>
  <c r="G30"/>
  <c r="B31"/>
  <c r="B30"/>
  <c r="L31" l="1"/>
  <c r="L30"/>
  <c r="G36"/>
  <c r="G35"/>
  <c r="G29"/>
  <c r="G28"/>
  <c r="G25"/>
  <c r="G24"/>
  <c r="G21"/>
  <c r="G20"/>
  <c r="G19"/>
  <c r="K18"/>
  <c r="J18"/>
  <c r="I18"/>
  <c r="H18"/>
  <c r="F18"/>
  <c r="D18"/>
  <c r="C18"/>
  <c r="K12"/>
  <c r="J12"/>
  <c r="I12"/>
  <c r="I11" s="1"/>
  <c r="H12"/>
  <c r="B36"/>
  <c r="B35"/>
  <c r="B29"/>
  <c r="B28"/>
  <c r="B25"/>
  <c r="B21"/>
  <c r="B20"/>
  <c r="B19"/>
  <c r="G17"/>
  <c r="G16"/>
  <c r="B17"/>
  <c r="B16"/>
  <c r="C12"/>
  <c r="D12"/>
  <c r="F12"/>
  <c r="G14"/>
  <c r="G13"/>
  <c r="G10"/>
  <c r="G9" s="1"/>
  <c r="G8" s="1"/>
  <c r="K9"/>
  <c r="J9"/>
  <c r="J8" s="1"/>
  <c r="I9"/>
  <c r="I8" s="1"/>
  <c r="H9"/>
  <c r="H8" s="1"/>
  <c r="F9"/>
  <c r="C9"/>
  <c r="D9"/>
  <c r="E9"/>
  <c r="L16" l="1"/>
  <c r="H11"/>
  <c r="L20"/>
  <c r="L17"/>
  <c r="J11"/>
  <c r="J7" s="1"/>
  <c r="K11"/>
  <c r="B18"/>
  <c r="L21"/>
  <c r="I7"/>
  <c r="L35"/>
  <c r="B12"/>
  <c r="L19"/>
  <c r="L25"/>
  <c r="G12"/>
  <c r="L28"/>
  <c r="G27"/>
  <c r="G23"/>
  <c r="G18"/>
  <c r="L18" s="1"/>
  <c r="G15"/>
  <c r="D11"/>
  <c r="L12" l="1"/>
  <c r="G7"/>
  <c r="G11"/>
  <c r="C11"/>
  <c r="B24"/>
  <c r="L24" s="1"/>
  <c r="D8"/>
  <c r="F11"/>
  <c r="B11" l="1"/>
  <c r="L11" s="1"/>
  <c r="D7"/>
  <c r="L27"/>
  <c r="B14"/>
  <c r="L14" s="1"/>
  <c r="B13"/>
  <c r="L13" s="1"/>
  <c r="B10"/>
  <c r="F8"/>
  <c r="E8"/>
  <c r="E7" s="1"/>
  <c r="C8"/>
  <c r="B7" l="1"/>
  <c r="B9"/>
  <c r="L9" s="1"/>
  <c r="L10"/>
  <c r="B15"/>
  <c r="L15" s="1"/>
  <c r="L23"/>
  <c r="B8" l="1"/>
  <c r="L8" s="1"/>
  <c r="L7" l="1"/>
</calcChain>
</file>

<file path=xl/sharedStrings.xml><?xml version="1.0" encoding="utf-8"?>
<sst xmlns="http://schemas.openxmlformats.org/spreadsheetml/2006/main" count="60" uniqueCount="53">
  <si>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</si>
  <si>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</si>
  <si>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</si>
  <si>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</si>
  <si>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</si>
  <si>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 xml:space="preserve">Программа «БЛАГОУСТРОЙСТВО МО «СОВЕТСКОЕ ГОРОДСКОЕ ПОСЕЛЕНИЕ» </t>
  </si>
  <si>
    <t>Прочие</t>
  </si>
  <si>
    <t>2.1 Уличное освещение</t>
  </si>
  <si>
    <t>2.2 Содержание и уборка территорий улиц, площадей, тротуаров (за исключением придомовых территорий)</t>
  </si>
  <si>
    <t>2.2.2 Механизированная уборка тротуаров п.Советский, п. Токарево</t>
  </si>
  <si>
    <t>2.3 ОЗЕЛЕНЕНИЕ</t>
  </si>
  <si>
    <t>2.4 Организация и содержание мест захоронений</t>
  </si>
  <si>
    <t>2.4.1 Содержание территорий гражданских кладбищ п. Советский, п.Дятлово, п.Соколинское, п. Медянка</t>
  </si>
  <si>
    <t>2.5.2 Оценка эффективности проведенного комплекса мероприятий по борьбе с борщевиком Сосновского</t>
  </si>
  <si>
    <t>(тыс.руб.)</t>
  </si>
  <si>
    <t>В том числе:</t>
  </si>
  <si>
    <t>Исполнитель:</t>
  </si>
  <si>
    <t>1.  В разделе «Прочие» (графы 7, 12) указываются внебюджетные средства.</t>
  </si>
  <si>
    <t>1.1 Мероприятия по борьбе с борщевиком Сосновского</t>
  </si>
  <si>
    <t>1.1.1 Софинансирование мероприятий по борьбе с борщевиком Сосновского</t>
  </si>
  <si>
    <t>1. Мероприятия, направленные на достижение цели федерального проекта «Благоустройство сельских территорий»</t>
  </si>
  <si>
    <t>2. Комплекс процессных мероприятий  «Благоустройство»</t>
  </si>
  <si>
    <t>2.3.1 Кошение территорий населенных пунктов  МО «Советское городское поселение»</t>
  </si>
  <si>
    <t>2.3.2 Спил аврарийно-опасных деревьев на территрии МО «Советское городское поселение»</t>
  </si>
  <si>
    <t>2.3.3 Санитарная обрезка кустов и деревьев на территрии МО «Советское городское поселение»</t>
  </si>
  <si>
    <t>2.4.2 Содержание воинских захоронений МО «Советское городское поселение»</t>
  </si>
  <si>
    <t>2.5 Организация и содержание территории МО «Советское городское поселение»</t>
  </si>
  <si>
    <r>
      <t xml:space="preserve">___________ </t>
    </r>
    <r>
      <rPr>
        <sz val="8"/>
        <color theme="1"/>
        <rFont val="Times New Roman"/>
        <family val="1"/>
        <charset val="204"/>
      </rPr>
      <t>(подпись)</t>
    </r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</si>
  <si>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</si>
  <si>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% исполнения за 2023 год</t>
  </si>
  <si>
    <t>2.1.2 Техническое обслуживание сетей уличного освещенияп.Советский, п.Соколинское, п.Медянка, п.Токарево, п.Ландышевка, п.Дятлово, п.Соколинское, п.Черничное</t>
  </si>
  <si>
    <t>2.1.1 Уличное освещение населенных пунктов п.Советский, п.Соколинское, п.Медянка, п.Токарево, п.Ландышевка, п.Дятлово, п.Соколинское, п.Черничное</t>
  </si>
  <si>
    <t>2.2.1 Ручная уборка мест массового отдыха, тротуаров, газонов п.Советский, п.Токарево, п.Дятлово, п.Соколинское</t>
  </si>
  <si>
    <t>2.3.4 Поставка растительного грунта для газонов и цветников</t>
  </si>
  <si>
    <t>2.5.1 Устройство контейнерных площадок под ТБО</t>
  </si>
  <si>
    <t>2.5.3 Содержание контейнерных площадок</t>
  </si>
  <si>
    <t>2.5.4 Содержание детских площадок с поставкой песка</t>
  </si>
  <si>
    <t>2.5.5 Вывоз строительного мусора</t>
  </si>
  <si>
    <t>2.5.6 Разработка схемы очистки территории МО "Советское городское поселение"</t>
  </si>
  <si>
    <t>2.5.7 Эвакуатор на брошенные (безхозные) машины</t>
  </si>
  <si>
    <t xml:space="preserve">2.5.8 Топографическая съемка объектов, расположенных на территории МО «Советское городское поселение» по следующим адресам: гп Советский, ул. Железнодорожная, д.5, ул. Садовая (центральная площадь)  </t>
  </si>
  <si>
    <t>Примечание (причина не исполнения)</t>
  </si>
  <si>
    <t>2.4.3 Выполнение комплекса кадастровых работ с целью осуществления государственного кадастрового учета воинских захоронений на территории МО "Советское городское поселение" Выборгского района Ленинградской области</t>
  </si>
  <si>
    <t xml:space="preserve">2.5.10 Поставка детского игрового оборудования </t>
  </si>
  <si>
    <t>Заместитель главы администрации</t>
  </si>
  <si>
    <t>Романенко Г.Д</t>
  </si>
  <si>
    <t>Левина Н.А.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</si>
  <si>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</si>
  <si>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</si>
  <si>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Объем финансирования                                                                                                                         Факт за 9 месяцев 2023 года</t>
  </si>
  <si>
    <t xml:space="preserve">                                               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РЕАЛИЗАЦИИ МЕРОПРИЯТИЙ МУНИЦИПАЛЬНОЙ ПРОГРАММЫ    «БЛАГОУСТРОЙСТВО МО «СОВЕТСКОЕ ГОРОДСКОЕ  ПОСЕЛЕНИЕ»                                                                                                                                         за 9 месяцев 2023 года (нарастающим итогом)
</t>
  </si>
  <si>
    <t xml:space="preserve">2.5.9 Поставка детского игрового оборудования </t>
  </si>
  <si>
    <t>Низкий процент исполнения обусловлен планированием расходов по основным мероприятиям на 4 квартал 2023 года в соответствии с заключенными муниципальными контрактами после выполнения всего комплекса предусмотренных мерроприятий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</si>
</sst>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\ _₽"/>
    <numFmt numFmtId="166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/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14" fontId="3" fillId="0" borderId="1" xfId="0" applyNumberFormat="1" applyFont="1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zoomScaleNormal="100" zoomScaleSheetLayoutView="90" workbookViewId="0">
      <selection activeCell="M7" sqref="M7:M36"/>
    </sheetView>
  </sheetViews>
  <sheetFormatPr defaultRowHeight="15"/>
  <cols>
    <col min="1" max="1" width="55.5703125" customWidth="1"/>
    <col min="2" max="2" width="12.140625" style="25" customWidth="1"/>
    <col min="3" max="3" width="12.5703125" customWidth="1"/>
    <col min="4" max="4" width="11.7109375" customWidth="1"/>
    <col min="5" max="5" width="13.7109375" customWidth="1"/>
    <col min="6" max="6" width="9.7109375" customWidth="1"/>
    <col min="7" max="7" width="10.28515625" style="25" customWidth="1"/>
    <col min="8" max="8" width="10.140625" customWidth="1"/>
    <col min="9" max="9" width="11.140625" customWidth="1"/>
    <col min="10" max="10" width="9.5703125" customWidth="1"/>
    <col min="11" max="11" width="8.140625" customWidth="1"/>
    <col min="12" max="12" width="10.42578125" customWidth="1"/>
    <col min="13" max="13" width="15.7109375" customWidth="1"/>
  </cols>
  <sheetData>
    <row r="1" spans="1:17" ht="62.25" customHeight="1">
      <c r="A1" s="51" t="s">
        <v>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1"/>
      <c r="P1" s="1"/>
      <c r="Q1" s="1"/>
    </row>
    <row r="2" spans="1:17" s="31" customFormat="1" ht="12" customHeight="1">
      <c r="A2" s="29"/>
      <c r="B2" s="29"/>
      <c r="C2" s="29"/>
      <c r="D2" s="29"/>
      <c r="E2" s="29"/>
      <c r="F2" s="29"/>
      <c r="G2" s="28"/>
      <c r="H2" s="28"/>
      <c r="I2" s="28"/>
      <c r="J2" s="28"/>
      <c r="K2" s="28"/>
      <c r="L2" s="34" t="s">
        <v>14</v>
      </c>
      <c r="M2" s="30"/>
      <c r="N2" s="30"/>
      <c r="O2" s="30"/>
      <c r="P2" s="30"/>
      <c r="Q2" s="30"/>
    </row>
    <row r="3" spans="1:17" ht="36.75" customHeight="1">
      <c r="A3" s="63" t="s">
        <v>3</v>
      </c>
      <c r="B3" s="64" t="s">
        <v>28</v>
      </c>
      <c r="C3" s="65"/>
      <c r="D3" s="65"/>
      <c r="E3" s="65"/>
      <c r="F3" s="65"/>
      <c r="G3" s="62" t="s">
        <v>49</v>
      </c>
      <c r="H3" s="62"/>
      <c r="I3" s="62"/>
      <c r="J3" s="62"/>
      <c r="K3" s="62"/>
      <c r="L3" s="59" t="s">
        <v>29</v>
      </c>
      <c r="M3" s="48" t="s">
        <v>41</v>
      </c>
      <c r="N3" s="2"/>
      <c r="O3" s="2"/>
      <c r="P3" s="2"/>
      <c r="Q3" s="2"/>
    </row>
    <row r="4" spans="1:17" ht="17.25" customHeight="1">
      <c r="A4" s="63"/>
      <c r="B4" s="53" t="s">
        <v>4</v>
      </c>
      <c r="C4" s="55" t="s">
        <v>15</v>
      </c>
      <c r="D4" s="55"/>
      <c r="E4" s="55"/>
      <c r="F4" s="55"/>
      <c r="G4" s="53" t="s">
        <v>4</v>
      </c>
      <c r="H4" s="55" t="s">
        <v>15</v>
      </c>
      <c r="I4" s="55"/>
      <c r="J4" s="55"/>
      <c r="K4" s="55"/>
      <c r="L4" s="60"/>
      <c r="M4" s="49"/>
      <c r="N4" s="2"/>
      <c r="O4" s="2"/>
      <c r="P4" s="2"/>
      <c r="Q4" s="2"/>
    </row>
    <row r="5" spans="1:17" ht="42.6" customHeight="1">
      <c r="A5" s="63"/>
      <c r="B5" s="54"/>
      <c r="C5" s="27" t="s">
        <v>2</v>
      </c>
      <c r="D5" s="27" t="s">
        <v>1</v>
      </c>
      <c r="E5" s="27" t="s">
        <v>0</v>
      </c>
      <c r="F5" s="27" t="s">
        <v>6</v>
      </c>
      <c r="G5" s="56"/>
      <c r="H5" s="27" t="s">
        <v>2</v>
      </c>
      <c r="I5" s="27" t="s">
        <v>1</v>
      </c>
      <c r="J5" s="27" t="s">
        <v>0</v>
      </c>
      <c r="K5" s="27" t="s">
        <v>6</v>
      </c>
      <c r="L5" s="61"/>
      <c r="M5" s="50"/>
      <c r="N5" s="3"/>
    </row>
    <row r="6" spans="1:17" ht="12.75" customHeight="1">
      <c r="A6" s="32">
        <v>1</v>
      </c>
      <c r="B6" s="33">
        <v>2</v>
      </c>
      <c r="C6" s="32">
        <v>3</v>
      </c>
      <c r="D6" s="32">
        <v>4</v>
      </c>
      <c r="E6" s="32">
        <v>5</v>
      </c>
      <c r="F6" s="32">
        <v>6</v>
      </c>
      <c r="G6" s="33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40">
        <v>13</v>
      </c>
      <c r="N6" s="3"/>
    </row>
    <row r="7" spans="1:17" ht="25.5" customHeight="1">
      <c r="A7" s="17" t="s">
        <v>5</v>
      </c>
      <c r="B7" s="21">
        <f>C7+D7+E7+F7</f>
        <v>20510.699999999997</v>
      </c>
      <c r="C7" s="15">
        <v>0</v>
      </c>
      <c r="D7" s="15">
        <f>D8+D11</f>
        <v>422.6</v>
      </c>
      <c r="E7" s="15">
        <f>E8+E11</f>
        <v>20088.099999999999</v>
      </c>
      <c r="F7" s="15">
        <v>0</v>
      </c>
      <c r="G7" s="21">
        <f>H7+I7+J7+K7</f>
        <v>11910.900000000001</v>
      </c>
      <c r="H7" s="15">
        <v>0</v>
      </c>
      <c r="I7" s="15">
        <f>I8+I11</f>
        <v>380.5</v>
      </c>
      <c r="J7" s="15">
        <f>J8+J11</f>
        <v>11530.400000000001</v>
      </c>
      <c r="K7" s="15">
        <v>0</v>
      </c>
      <c r="L7" s="6">
        <f>G7/B7*100</f>
        <v>58.071640655852818</v>
      </c>
      <c r="M7" s="45" t="s">
        <v>52</v>
      </c>
    </row>
    <row r="8" spans="1:17" ht="28.5" customHeight="1">
      <c r="A8" s="38" t="s">
        <v>20</v>
      </c>
      <c r="B8" s="22">
        <f>C8+D8+E8+F8</f>
        <v>454.40000000000003</v>
      </c>
      <c r="C8" s="6">
        <f>C9</f>
        <v>0</v>
      </c>
      <c r="D8" s="6">
        <f>D9</f>
        <v>422.6</v>
      </c>
      <c r="E8" s="6">
        <f>E9</f>
        <v>31.8</v>
      </c>
      <c r="F8" s="6">
        <f>F9</f>
        <v>0</v>
      </c>
      <c r="G8" s="22">
        <f t="shared" ref="G8:I8" si="0">G9</f>
        <v>409.2</v>
      </c>
      <c r="H8" s="6">
        <f t="shared" si="0"/>
        <v>0</v>
      </c>
      <c r="I8" s="6">
        <f t="shared" si="0"/>
        <v>380.5</v>
      </c>
      <c r="J8" s="6">
        <f>J9</f>
        <v>28.7</v>
      </c>
      <c r="K8" s="6">
        <v>0</v>
      </c>
      <c r="L8" s="6">
        <f>G8/B8*100</f>
        <v>90.052816901408434</v>
      </c>
      <c r="M8" s="46"/>
    </row>
    <row r="9" spans="1:17" ht="21.75" customHeight="1">
      <c r="A9" s="5" t="s">
        <v>18</v>
      </c>
      <c r="B9" s="21">
        <f t="shared" ref="B9:C9" si="1">B10</f>
        <v>454.40000000000003</v>
      </c>
      <c r="C9" s="15">
        <f t="shared" si="1"/>
        <v>0</v>
      </c>
      <c r="D9" s="15">
        <f>D10</f>
        <v>422.6</v>
      </c>
      <c r="E9" s="15">
        <f>E10</f>
        <v>31.8</v>
      </c>
      <c r="F9" s="15">
        <f t="shared" ref="F9:K9" si="2">F10</f>
        <v>0</v>
      </c>
      <c r="G9" s="21">
        <f t="shared" si="2"/>
        <v>409.2</v>
      </c>
      <c r="H9" s="15">
        <f t="shared" si="2"/>
        <v>0</v>
      </c>
      <c r="I9" s="15">
        <f t="shared" si="2"/>
        <v>380.5</v>
      </c>
      <c r="J9" s="15">
        <f t="shared" si="2"/>
        <v>28.7</v>
      </c>
      <c r="K9" s="15">
        <f t="shared" si="2"/>
        <v>0</v>
      </c>
      <c r="L9" s="6">
        <f t="shared" ref="L9:L10" si="3">G9/B9*100</f>
        <v>90.052816901408434</v>
      </c>
      <c r="M9" s="46"/>
    </row>
    <row r="10" spans="1:17" ht="25.5">
      <c r="A10" s="16" t="s">
        <v>19</v>
      </c>
      <c r="B10" s="23">
        <f t="shared" ref="B10" si="4">C10+D10+E10</f>
        <v>454.40000000000003</v>
      </c>
      <c r="C10" s="8">
        <v>0</v>
      </c>
      <c r="D10" s="7">
        <v>422.6</v>
      </c>
      <c r="E10" s="7">
        <v>31.8</v>
      </c>
      <c r="F10" s="7">
        <v>0</v>
      </c>
      <c r="G10" s="23">
        <f t="shared" ref="G10" si="5">H10+I10+J10</f>
        <v>409.2</v>
      </c>
      <c r="H10" s="8">
        <v>0</v>
      </c>
      <c r="I10" s="7">
        <v>380.5</v>
      </c>
      <c r="J10" s="7">
        <v>28.7</v>
      </c>
      <c r="K10" s="7">
        <v>0</v>
      </c>
      <c r="L10" s="7">
        <f t="shared" si="3"/>
        <v>90.052816901408434</v>
      </c>
      <c r="M10" s="46"/>
    </row>
    <row r="11" spans="1:17" ht="20.45" customHeight="1">
      <c r="A11" s="38" t="s">
        <v>21</v>
      </c>
      <c r="B11" s="22">
        <f>C11+D11+E11+F11</f>
        <v>20056.3</v>
      </c>
      <c r="C11" s="6">
        <f>C12+C15+C18+C23+C27</f>
        <v>0</v>
      </c>
      <c r="D11" s="6">
        <f>D12+D15+D18+D23+D27</f>
        <v>0</v>
      </c>
      <c r="E11" s="6">
        <f>E12+E15+E18+E23+E27</f>
        <v>20056.3</v>
      </c>
      <c r="F11" s="6">
        <f>F12+F15+F18+F23+F27</f>
        <v>0</v>
      </c>
      <c r="G11" s="22">
        <f>H11+I11+J11+K11</f>
        <v>11501.7</v>
      </c>
      <c r="H11" s="6">
        <f>H12+H15+H18+H23+H27</f>
        <v>0</v>
      </c>
      <c r="I11" s="6">
        <f>I12+I15+I18+I23+I27</f>
        <v>0</v>
      </c>
      <c r="J11" s="6">
        <f>J12+J15+J18+J23+J27</f>
        <v>11501.7</v>
      </c>
      <c r="K11" s="6">
        <f>K12+K15+K18+K23+K27</f>
        <v>0</v>
      </c>
      <c r="L11" s="6">
        <f t="shared" ref="L11:L35" si="6">G11/B11*100</f>
        <v>57.347068003569959</v>
      </c>
      <c r="M11" s="46"/>
    </row>
    <row r="12" spans="1:17" ht="17.25" customHeight="1">
      <c r="A12" s="9" t="s">
        <v>7</v>
      </c>
      <c r="B12" s="22">
        <f>C12+D12+E12+F12</f>
        <v>12779.3</v>
      </c>
      <c r="C12" s="6">
        <f>C13+C14</f>
        <v>0</v>
      </c>
      <c r="D12" s="6">
        <f>D13+D14</f>
        <v>0</v>
      </c>
      <c r="E12" s="6">
        <f>E13+E14</f>
        <v>12779.3</v>
      </c>
      <c r="F12" s="6">
        <f>F13+F14</f>
        <v>0</v>
      </c>
      <c r="G12" s="22">
        <f>H12+I12+J12+K12</f>
        <v>6772.6</v>
      </c>
      <c r="H12" s="6">
        <f>H13+H14</f>
        <v>0</v>
      </c>
      <c r="I12" s="6">
        <f>I13+I14</f>
        <v>0</v>
      </c>
      <c r="J12" s="6">
        <f>J13+J14</f>
        <v>6772.6</v>
      </c>
      <c r="K12" s="6">
        <f>K13+K14</f>
        <v>0</v>
      </c>
      <c r="L12" s="6">
        <f t="shared" si="6"/>
        <v>52.996643008615493</v>
      </c>
      <c r="M12" s="46"/>
    </row>
    <row r="13" spans="1:17" ht="38.25">
      <c r="A13" s="5" t="s">
        <v>31</v>
      </c>
      <c r="B13" s="24">
        <f t="shared" ref="B13" si="7">C13+D13+E13+F13</f>
        <v>9016.6</v>
      </c>
      <c r="C13" s="10">
        <v>0</v>
      </c>
      <c r="D13" s="10">
        <v>0</v>
      </c>
      <c r="E13" s="10">
        <v>9016.6</v>
      </c>
      <c r="F13" s="10">
        <v>0</v>
      </c>
      <c r="G13" s="24">
        <f t="shared" ref="G13:G14" si="8">H13+I13+J13+K13</f>
        <v>5839.3</v>
      </c>
      <c r="H13" s="10">
        <v>0</v>
      </c>
      <c r="I13" s="10">
        <v>0</v>
      </c>
      <c r="J13" s="10">
        <f>5821.5+17.8</f>
        <v>5839.3</v>
      </c>
      <c r="K13" s="10">
        <v>0</v>
      </c>
      <c r="L13" s="7">
        <f t="shared" si="6"/>
        <v>64.761661823747303</v>
      </c>
      <c r="M13" s="46"/>
    </row>
    <row r="14" spans="1:17" ht="39" customHeight="1">
      <c r="A14" s="5" t="s">
        <v>30</v>
      </c>
      <c r="B14" s="23">
        <f t="shared" ref="B14" si="9">C14+D14+E14+F14</f>
        <v>3762.7</v>
      </c>
      <c r="C14" s="10">
        <v>0</v>
      </c>
      <c r="D14" s="10">
        <v>0</v>
      </c>
      <c r="E14" s="7">
        <v>3762.7</v>
      </c>
      <c r="F14" s="10">
        <v>0</v>
      </c>
      <c r="G14" s="23">
        <f t="shared" si="8"/>
        <v>933.3</v>
      </c>
      <c r="H14" s="10">
        <v>0</v>
      </c>
      <c r="I14" s="10">
        <v>0</v>
      </c>
      <c r="J14" s="10">
        <v>933.3</v>
      </c>
      <c r="K14" s="10">
        <v>0</v>
      </c>
      <c r="L14" s="7">
        <f t="shared" si="6"/>
        <v>24.803997129720678</v>
      </c>
      <c r="M14" s="46"/>
    </row>
    <row r="15" spans="1:17" ht="34.5" customHeight="1">
      <c r="A15" s="38" t="s">
        <v>8</v>
      </c>
      <c r="B15" s="22">
        <f>C15+D15+E15+F15</f>
        <v>2421</v>
      </c>
      <c r="C15" s="6">
        <f>C16+C17</f>
        <v>0</v>
      </c>
      <c r="D15" s="6">
        <f t="shared" ref="D15:F15" si="10">D16+D17</f>
        <v>0</v>
      </c>
      <c r="E15" s="6">
        <f>E16+E17</f>
        <v>2421</v>
      </c>
      <c r="F15" s="6">
        <f t="shared" si="10"/>
        <v>0</v>
      </c>
      <c r="G15" s="22">
        <f>H15+I15+J15+K15</f>
        <v>1678.5</v>
      </c>
      <c r="H15" s="6">
        <f t="shared" ref="H15:K15" si="11">H16+H17</f>
        <v>0</v>
      </c>
      <c r="I15" s="6">
        <f t="shared" si="11"/>
        <v>0</v>
      </c>
      <c r="J15" s="6">
        <f t="shared" si="11"/>
        <v>1678.5</v>
      </c>
      <c r="K15" s="6">
        <f t="shared" si="11"/>
        <v>0</v>
      </c>
      <c r="L15" s="6">
        <f t="shared" si="6"/>
        <v>69.330855018587357</v>
      </c>
      <c r="M15" s="46"/>
    </row>
    <row r="16" spans="1:17" ht="33" customHeight="1">
      <c r="A16" s="11" t="s">
        <v>32</v>
      </c>
      <c r="B16" s="24">
        <f t="shared" ref="B16:B37" si="12">C16+D16+E16+F16</f>
        <v>1921</v>
      </c>
      <c r="C16" s="12">
        <v>0</v>
      </c>
      <c r="D16" s="12">
        <v>0</v>
      </c>
      <c r="E16" s="12">
        <v>1921</v>
      </c>
      <c r="F16" s="12">
        <v>0</v>
      </c>
      <c r="G16" s="24">
        <f t="shared" ref="G16:G17" si="13">H16+I16+J16+K16</f>
        <v>1336</v>
      </c>
      <c r="H16" s="12">
        <v>0</v>
      </c>
      <c r="I16" s="12">
        <v>0</v>
      </c>
      <c r="J16" s="41">
        <v>1336</v>
      </c>
      <c r="K16" s="12">
        <v>0</v>
      </c>
      <c r="L16" s="7">
        <f>G16/B16*100</f>
        <v>69.547110879750136</v>
      </c>
      <c r="M16" s="46"/>
    </row>
    <row r="17" spans="1:13" ht="25.5" customHeight="1">
      <c r="A17" s="5" t="s">
        <v>9</v>
      </c>
      <c r="B17" s="24">
        <f t="shared" si="12"/>
        <v>500</v>
      </c>
      <c r="C17" s="7">
        <v>0</v>
      </c>
      <c r="D17" s="7">
        <v>0</v>
      </c>
      <c r="E17" s="7">
        <v>500</v>
      </c>
      <c r="F17" s="7">
        <v>0</v>
      </c>
      <c r="G17" s="24">
        <f t="shared" si="13"/>
        <v>342.5</v>
      </c>
      <c r="H17" s="12">
        <v>0</v>
      </c>
      <c r="I17" s="12">
        <v>0</v>
      </c>
      <c r="J17" s="7">
        <v>342.5</v>
      </c>
      <c r="K17" s="12">
        <v>0</v>
      </c>
      <c r="L17" s="7">
        <f>G17/B17*100</f>
        <v>68.5</v>
      </c>
      <c r="M17" s="46"/>
    </row>
    <row r="18" spans="1:13" ht="21.75" customHeight="1">
      <c r="A18" s="9" t="s">
        <v>10</v>
      </c>
      <c r="B18" s="22">
        <f>C18+D18+E18+F18</f>
        <v>802.7</v>
      </c>
      <c r="C18" s="6">
        <f>C19+C20+C21</f>
        <v>0</v>
      </c>
      <c r="D18" s="6">
        <f t="shared" ref="D18:F18" si="14">D19+D20+D21</f>
        <v>0</v>
      </c>
      <c r="E18" s="6">
        <f>E19+E20+E21+E22</f>
        <v>802.7</v>
      </c>
      <c r="F18" s="6">
        <f t="shared" si="14"/>
        <v>0</v>
      </c>
      <c r="G18" s="22">
        <f>H18+I18+J18+K18</f>
        <v>800</v>
      </c>
      <c r="H18" s="6">
        <f>H19+H20+H21</f>
        <v>0</v>
      </c>
      <c r="I18" s="6">
        <f t="shared" ref="I18" si="15">I19+I20+I21</f>
        <v>0</v>
      </c>
      <c r="J18" s="6">
        <f t="shared" ref="J18" si="16">J19+J20+J21</f>
        <v>800</v>
      </c>
      <c r="K18" s="6">
        <f t="shared" ref="K18" si="17">K19+K20+K21</f>
        <v>0</v>
      </c>
      <c r="L18" s="6">
        <f>G18/B18*100</f>
        <v>99.663635231095043</v>
      </c>
      <c r="M18" s="46"/>
    </row>
    <row r="19" spans="1:13" ht="26.25" customHeight="1">
      <c r="A19" s="5" t="s">
        <v>22</v>
      </c>
      <c r="B19" s="24">
        <f t="shared" si="12"/>
        <v>350</v>
      </c>
      <c r="C19" s="7">
        <v>0</v>
      </c>
      <c r="D19" s="7">
        <v>0</v>
      </c>
      <c r="E19" s="7">
        <v>350</v>
      </c>
      <c r="F19" s="7">
        <v>0</v>
      </c>
      <c r="G19" s="24">
        <f t="shared" ref="G19:G22" si="18">H19+I19+J19+K19</f>
        <v>350</v>
      </c>
      <c r="H19" s="12">
        <v>0</v>
      </c>
      <c r="I19" s="12">
        <v>0</v>
      </c>
      <c r="J19" s="7">
        <v>350</v>
      </c>
      <c r="K19" s="12">
        <v>0</v>
      </c>
      <c r="L19" s="7">
        <f t="shared" si="6"/>
        <v>100</v>
      </c>
      <c r="M19" s="46"/>
    </row>
    <row r="20" spans="1:13" ht="29.25" customHeight="1">
      <c r="A20" s="5" t="s">
        <v>23</v>
      </c>
      <c r="B20" s="24">
        <f t="shared" si="12"/>
        <v>300</v>
      </c>
      <c r="C20" s="7">
        <v>0</v>
      </c>
      <c r="D20" s="7">
        <v>0</v>
      </c>
      <c r="E20" s="7">
        <v>300</v>
      </c>
      <c r="F20" s="7">
        <v>0</v>
      </c>
      <c r="G20" s="24">
        <f t="shared" si="18"/>
        <v>300</v>
      </c>
      <c r="H20" s="12">
        <v>0</v>
      </c>
      <c r="I20" s="12">
        <v>0</v>
      </c>
      <c r="J20" s="7">
        <v>300</v>
      </c>
      <c r="K20" s="12">
        <v>0</v>
      </c>
      <c r="L20" s="7">
        <f>G20/B20*100</f>
        <v>100</v>
      </c>
      <c r="M20" s="46"/>
    </row>
    <row r="21" spans="1:13" ht="26.25" customHeight="1">
      <c r="A21" s="5" t="s">
        <v>24</v>
      </c>
      <c r="B21" s="24">
        <f t="shared" si="12"/>
        <v>150</v>
      </c>
      <c r="C21" s="7">
        <v>0</v>
      </c>
      <c r="D21" s="7">
        <v>0</v>
      </c>
      <c r="E21" s="7">
        <v>150</v>
      </c>
      <c r="F21" s="7">
        <v>0</v>
      </c>
      <c r="G21" s="24">
        <f t="shared" si="18"/>
        <v>150</v>
      </c>
      <c r="H21" s="12">
        <v>0</v>
      </c>
      <c r="I21" s="12">
        <v>0</v>
      </c>
      <c r="J21" s="7">
        <v>150</v>
      </c>
      <c r="K21" s="12">
        <v>0</v>
      </c>
      <c r="L21" s="7">
        <f t="shared" si="6"/>
        <v>100</v>
      </c>
      <c r="M21" s="46"/>
    </row>
    <row r="22" spans="1:13" s="35" customFormat="1" ht="26.25" customHeight="1">
      <c r="A22" s="5" t="s">
        <v>33</v>
      </c>
      <c r="B22" s="24">
        <f t="shared" si="12"/>
        <v>2.7</v>
      </c>
      <c r="C22" s="7">
        <v>0</v>
      </c>
      <c r="D22" s="7">
        <v>0</v>
      </c>
      <c r="E22" s="7">
        <v>2.7</v>
      </c>
      <c r="F22" s="7">
        <v>0</v>
      </c>
      <c r="G22" s="24">
        <f t="shared" si="18"/>
        <v>0</v>
      </c>
      <c r="H22" s="12">
        <v>0</v>
      </c>
      <c r="I22" s="12">
        <v>0</v>
      </c>
      <c r="J22" s="7">
        <v>0</v>
      </c>
      <c r="K22" s="12">
        <v>0</v>
      </c>
      <c r="L22" s="7">
        <f t="shared" si="6"/>
        <v>0</v>
      </c>
      <c r="M22" s="46"/>
    </row>
    <row r="23" spans="1:13" ht="24" customHeight="1">
      <c r="A23" s="9" t="s">
        <v>11</v>
      </c>
      <c r="B23" s="22">
        <f>C23+D23+E23+F23</f>
        <v>1657.5</v>
      </c>
      <c r="C23" s="6">
        <f>C24+C25+C26</f>
        <v>0</v>
      </c>
      <c r="D23" s="6">
        <f>D24+D25+D26</f>
        <v>0</v>
      </c>
      <c r="E23" s="6">
        <f>E24+E25+E26</f>
        <v>1657.5</v>
      </c>
      <c r="F23" s="6">
        <f>F24+F25+F26</f>
        <v>0</v>
      </c>
      <c r="G23" s="22">
        <f>H23+I23+J23+K23</f>
        <v>1044.3</v>
      </c>
      <c r="H23" s="6">
        <f>H24+H25+H26</f>
        <v>0</v>
      </c>
      <c r="I23" s="6">
        <f>I24+I25+I26</f>
        <v>0</v>
      </c>
      <c r="J23" s="6">
        <f>J24+J25+J26</f>
        <v>1044.3</v>
      </c>
      <c r="K23" s="6">
        <f>K24+K25+K26</f>
        <v>0</v>
      </c>
      <c r="L23" s="6">
        <f t="shared" si="6"/>
        <v>63.004524886877824</v>
      </c>
      <c r="M23" s="46"/>
    </row>
    <row r="24" spans="1:13" ht="30" customHeight="1">
      <c r="A24" s="13" t="s">
        <v>12</v>
      </c>
      <c r="B24" s="24">
        <f t="shared" si="12"/>
        <v>1520</v>
      </c>
      <c r="C24" s="7">
        <v>0</v>
      </c>
      <c r="D24" s="7">
        <v>0</v>
      </c>
      <c r="E24" s="14">
        <v>1520</v>
      </c>
      <c r="F24" s="14">
        <v>0</v>
      </c>
      <c r="G24" s="24">
        <f t="shared" ref="G24:G26" si="19">H24+I24+J24+K24</f>
        <v>1004.3</v>
      </c>
      <c r="H24" s="12">
        <v>0</v>
      </c>
      <c r="I24" s="12">
        <v>0</v>
      </c>
      <c r="J24" s="7">
        <v>1004.3</v>
      </c>
      <c r="K24" s="12">
        <v>0</v>
      </c>
      <c r="L24" s="7">
        <f t="shared" si="6"/>
        <v>66.07236842105263</v>
      </c>
      <c r="M24" s="46"/>
    </row>
    <row r="25" spans="1:13" ht="30" customHeight="1">
      <c r="A25" s="5" t="s">
        <v>25</v>
      </c>
      <c r="B25" s="24">
        <f t="shared" si="12"/>
        <v>80</v>
      </c>
      <c r="C25" s="7">
        <v>0</v>
      </c>
      <c r="D25" s="7">
        <v>0</v>
      </c>
      <c r="E25" s="7">
        <v>80</v>
      </c>
      <c r="F25" s="7">
        <v>0</v>
      </c>
      <c r="G25" s="24">
        <f t="shared" si="19"/>
        <v>40</v>
      </c>
      <c r="H25" s="12">
        <v>0</v>
      </c>
      <c r="I25" s="12">
        <v>0</v>
      </c>
      <c r="J25" s="7">
        <v>40</v>
      </c>
      <c r="K25" s="12">
        <v>0</v>
      </c>
      <c r="L25" s="7">
        <f t="shared" si="6"/>
        <v>50</v>
      </c>
      <c r="M25" s="46"/>
    </row>
    <row r="26" spans="1:13" s="35" customFormat="1" ht="53.25" customHeight="1">
      <c r="A26" s="42" t="s">
        <v>42</v>
      </c>
      <c r="B26" s="24">
        <f t="shared" si="12"/>
        <v>57.5</v>
      </c>
      <c r="C26" s="7">
        <v>0</v>
      </c>
      <c r="D26" s="7">
        <v>0</v>
      </c>
      <c r="E26" s="7">
        <v>57.5</v>
      </c>
      <c r="F26" s="7">
        <v>0</v>
      </c>
      <c r="G26" s="24">
        <f t="shared" si="19"/>
        <v>0</v>
      </c>
      <c r="H26" s="12">
        <v>0</v>
      </c>
      <c r="I26" s="12">
        <v>0</v>
      </c>
      <c r="J26" s="7">
        <v>0</v>
      </c>
      <c r="K26" s="12">
        <v>0</v>
      </c>
      <c r="L26" s="7">
        <f t="shared" si="6"/>
        <v>0</v>
      </c>
      <c r="M26" s="46"/>
    </row>
    <row r="27" spans="1:13" ht="27" customHeight="1">
      <c r="A27" s="4" t="s">
        <v>26</v>
      </c>
      <c r="B27" s="22">
        <f>C27+D27+E27+F27</f>
        <v>2395.8000000000002</v>
      </c>
      <c r="C27" s="6">
        <f>C28+C29+C30+C31+C32+C33+C34+C35+C36+C37</f>
        <v>0</v>
      </c>
      <c r="D27" s="6">
        <f>D28+D29+D30+D31+D32+D33+D34+D35+D36+D37</f>
        <v>0</v>
      </c>
      <c r="E27" s="6">
        <f>E28+E29+E30+E31+E32+E33+E34+E35+E36+E37</f>
        <v>2395.8000000000002</v>
      </c>
      <c r="F27" s="6">
        <f>F28+F29+F30+F31+F32+F33+F34+F35+F36</f>
        <v>0</v>
      </c>
      <c r="G27" s="22">
        <f t="shared" ref="G27:G31" si="20">H27+I27+J27+K27</f>
        <v>1206.3000000000002</v>
      </c>
      <c r="H27" s="6">
        <f>H28+H29+H30+H31+H32+H33+H34+H35+H36+H37</f>
        <v>0</v>
      </c>
      <c r="I27" s="6">
        <f>I28+I29+I30+I31+I32+I33+I34+I35+I36+I37</f>
        <v>0</v>
      </c>
      <c r="J27" s="6">
        <f>J28+J29+J30+J31+J32+J33+J34+J35+J36+J37</f>
        <v>1206.3000000000002</v>
      </c>
      <c r="K27" s="6">
        <f>K28+K29+K30+K31+K32+K33+K34+K35+K36+K37</f>
        <v>0</v>
      </c>
      <c r="L27" s="6">
        <f t="shared" si="6"/>
        <v>50.350613573754075</v>
      </c>
      <c r="M27" s="46"/>
    </row>
    <row r="28" spans="1:13" ht="27.75" customHeight="1">
      <c r="A28" s="26" t="s">
        <v>34</v>
      </c>
      <c r="B28" s="24">
        <f t="shared" si="12"/>
        <v>581.70000000000005</v>
      </c>
      <c r="C28" s="12">
        <v>0</v>
      </c>
      <c r="D28" s="12">
        <v>0</v>
      </c>
      <c r="E28" s="7">
        <v>581.70000000000005</v>
      </c>
      <c r="F28" s="7">
        <v>0</v>
      </c>
      <c r="G28" s="24">
        <f t="shared" si="20"/>
        <v>135.9</v>
      </c>
      <c r="H28" s="12">
        <v>0</v>
      </c>
      <c r="I28" s="12">
        <v>0</v>
      </c>
      <c r="J28" s="7">
        <v>135.9</v>
      </c>
      <c r="K28" s="12">
        <v>0</v>
      </c>
      <c r="L28" s="7">
        <f t="shared" si="6"/>
        <v>23.362558019597728</v>
      </c>
      <c r="M28" s="46"/>
    </row>
    <row r="29" spans="1:13" ht="29.25" customHeight="1">
      <c r="A29" s="5" t="s">
        <v>13</v>
      </c>
      <c r="B29" s="24">
        <f t="shared" si="12"/>
        <v>38.6</v>
      </c>
      <c r="C29" s="12">
        <v>0</v>
      </c>
      <c r="D29" s="12">
        <v>0</v>
      </c>
      <c r="E29" s="7">
        <v>38.6</v>
      </c>
      <c r="F29" s="7">
        <v>0</v>
      </c>
      <c r="G29" s="24">
        <f t="shared" si="20"/>
        <v>38.6</v>
      </c>
      <c r="H29" s="12">
        <v>0</v>
      </c>
      <c r="I29" s="12">
        <v>0</v>
      </c>
      <c r="J29" s="7">
        <v>38.6</v>
      </c>
      <c r="K29" s="12">
        <v>0</v>
      </c>
      <c r="L29" s="7">
        <v>0</v>
      </c>
      <c r="M29" s="46"/>
    </row>
    <row r="30" spans="1:13" ht="21" customHeight="1">
      <c r="A30" s="18" t="s">
        <v>35</v>
      </c>
      <c r="B30" s="24">
        <f t="shared" si="12"/>
        <v>800</v>
      </c>
      <c r="C30" s="12">
        <v>0</v>
      </c>
      <c r="D30" s="12">
        <v>0</v>
      </c>
      <c r="E30" s="7">
        <v>800</v>
      </c>
      <c r="F30" s="7">
        <v>0</v>
      </c>
      <c r="G30" s="24">
        <f t="shared" si="20"/>
        <v>466.7</v>
      </c>
      <c r="H30" s="12">
        <v>0</v>
      </c>
      <c r="I30" s="12">
        <v>0</v>
      </c>
      <c r="J30" s="20">
        <v>466.7</v>
      </c>
      <c r="K30" s="12">
        <v>0</v>
      </c>
      <c r="L30" s="7">
        <f t="shared" si="6"/>
        <v>58.337499999999999</v>
      </c>
      <c r="M30" s="46"/>
    </row>
    <row r="31" spans="1:13" ht="19.5" customHeight="1">
      <c r="A31" s="19" t="s">
        <v>36</v>
      </c>
      <c r="B31" s="24">
        <f t="shared" si="12"/>
        <v>500</v>
      </c>
      <c r="C31" s="12">
        <v>0</v>
      </c>
      <c r="D31" s="12">
        <v>0</v>
      </c>
      <c r="E31" s="7">
        <v>500</v>
      </c>
      <c r="F31" s="7">
        <v>0</v>
      </c>
      <c r="G31" s="24">
        <f t="shared" si="20"/>
        <v>165</v>
      </c>
      <c r="H31" s="12">
        <v>0</v>
      </c>
      <c r="I31" s="12">
        <v>0</v>
      </c>
      <c r="J31" s="7">
        <v>165</v>
      </c>
      <c r="K31" s="12">
        <v>0</v>
      </c>
      <c r="L31" s="7">
        <f t="shared" si="6"/>
        <v>33</v>
      </c>
      <c r="M31" s="46"/>
    </row>
    <row r="32" spans="1:13" ht="24" customHeight="1">
      <c r="A32" s="26" t="s">
        <v>37</v>
      </c>
      <c r="B32" s="24">
        <f t="shared" ref="B32" si="21">C32+D32+E32+F32</f>
        <v>55.1</v>
      </c>
      <c r="C32" s="12">
        <v>0</v>
      </c>
      <c r="D32" s="12">
        <v>0</v>
      </c>
      <c r="E32" s="7">
        <v>55.1</v>
      </c>
      <c r="F32" s="7">
        <v>0</v>
      </c>
      <c r="G32" s="24">
        <f t="shared" ref="G32" si="22">H32+I32+J32+K32</f>
        <v>0</v>
      </c>
      <c r="H32" s="12">
        <v>0</v>
      </c>
      <c r="I32" s="12">
        <v>0</v>
      </c>
      <c r="J32" s="7">
        <v>0</v>
      </c>
      <c r="K32" s="12">
        <v>0</v>
      </c>
      <c r="L32" s="7">
        <f t="shared" si="6"/>
        <v>0</v>
      </c>
      <c r="M32" s="46"/>
    </row>
    <row r="33" spans="1:13" ht="31.5" customHeight="1">
      <c r="A33" s="26" t="s">
        <v>38</v>
      </c>
      <c r="B33" s="24">
        <f t="shared" ref="B33" si="23">C33+D33+E33+F33</f>
        <v>178</v>
      </c>
      <c r="C33" s="12">
        <v>0</v>
      </c>
      <c r="D33" s="12">
        <v>0</v>
      </c>
      <c r="E33" s="7">
        <v>178</v>
      </c>
      <c r="F33" s="7">
        <v>0</v>
      </c>
      <c r="G33" s="24">
        <f t="shared" ref="G33" si="24">H33+I33+J33+K33</f>
        <v>178</v>
      </c>
      <c r="H33" s="12">
        <v>0</v>
      </c>
      <c r="I33" s="12">
        <v>0</v>
      </c>
      <c r="J33" s="7">
        <v>178</v>
      </c>
      <c r="K33" s="12">
        <v>0</v>
      </c>
      <c r="L33" s="7">
        <f t="shared" si="6"/>
        <v>100</v>
      </c>
      <c r="M33" s="46"/>
    </row>
    <row r="34" spans="1:13" ht="28.5" customHeight="1">
      <c r="A34" s="26" t="s">
        <v>39</v>
      </c>
      <c r="B34" s="24">
        <f t="shared" ref="B34" si="25">C34+D34+E34+F34</f>
        <v>20</v>
      </c>
      <c r="C34" s="12">
        <v>0</v>
      </c>
      <c r="D34" s="12">
        <v>0</v>
      </c>
      <c r="E34" s="7">
        <v>20</v>
      </c>
      <c r="F34" s="7">
        <v>0</v>
      </c>
      <c r="G34" s="24">
        <f t="shared" ref="G34" si="26">H34+I34+J34+K34</f>
        <v>0</v>
      </c>
      <c r="H34" s="12">
        <v>0</v>
      </c>
      <c r="I34" s="12">
        <v>0</v>
      </c>
      <c r="J34" s="7">
        <v>0</v>
      </c>
      <c r="K34" s="12">
        <v>0</v>
      </c>
      <c r="L34" s="7">
        <f t="shared" si="6"/>
        <v>0</v>
      </c>
      <c r="M34" s="46"/>
    </row>
    <row r="35" spans="1:13" ht="56.25" customHeight="1">
      <c r="A35" s="5" t="s">
        <v>40</v>
      </c>
      <c r="B35" s="24">
        <f t="shared" si="12"/>
        <v>72.400000000000006</v>
      </c>
      <c r="C35" s="7">
        <v>0</v>
      </c>
      <c r="D35" s="7">
        <v>0</v>
      </c>
      <c r="E35" s="7">
        <v>72.400000000000006</v>
      </c>
      <c r="F35" s="7">
        <v>0</v>
      </c>
      <c r="G35" s="24">
        <f t="shared" ref="G35:G37" si="27">H35+I35+J35+K35</f>
        <v>72.400000000000006</v>
      </c>
      <c r="H35" s="12">
        <v>0</v>
      </c>
      <c r="I35" s="7">
        <v>0</v>
      </c>
      <c r="J35" s="7">
        <v>72.400000000000006</v>
      </c>
      <c r="K35" s="12">
        <v>0</v>
      </c>
      <c r="L35" s="7">
        <f t="shared" si="6"/>
        <v>100</v>
      </c>
      <c r="M35" s="46"/>
    </row>
    <row r="36" spans="1:13" ht="51.75" customHeight="1">
      <c r="A36" s="5" t="s">
        <v>51</v>
      </c>
      <c r="B36" s="24">
        <f t="shared" si="12"/>
        <v>150</v>
      </c>
      <c r="C36" s="7">
        <v>0</v>
      </c>
      <c r="D36" s="7">
        <v>0</v>
      </c>
      <c r="E36" s="7">
        <v>150</v>
      </c>
      <c r="F36" s="7">
        <v>0</v>
      </c>
      <c r="G36" s="24">
        <f t="shared" si="27"/>
        <v>149.69999999999999</v>
      </c>
      <c r="H36" s="12">
        <v>0</v>
      </c>
      <c r="I36" s="7">
        <v>0</v>
      </c>
      <c r="J36" s="7">
        <v>149.69999999999999</v>
      </c>
      <c r="K36" s="12">
        <v>0</v>
      </c>
      <c r="L36" s="7">
        <v>0</v>
      </c>
      <c r="M36" s="47"/>
    </row>
    <row r="37" spans="1:13" s="35" customFormat="1" ht="9" hidden="1" customHeight="1">
      <c r="A37" s="44" t="s">
        <v>43</v>
      </c>
      <c r="B37" s="24">
        <f t="shared" si="12"/>
        <v>0</v>
      </c>
      <c r="C37" s="7">
        <v>0</v>
      </c>
      <c r="D37" s="7">
        <v>0</v>
      </c>
      <c r="E37" s="7">
        <v>0</v>
      </c>
      <c r="F37" s="7">
        <v>0</v>
      </c>
      <c r="G37" s="24">
        <f t="shared" si="27"/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39"/>
    </row>
    <row r="38" spans="1:13" ht="38.25" customHeight="1">
      <c r="A38" s="36" t="s">
        <v>44</v>
      </c>
      <c r="B38" s="37" t="s">
        <v>27</v>
      </c>
      <c r="C38" s="43" t="s">
        <v>45</v>
      </c>
      <c r="D38" s="35"/>
      <c r="E38" s="35"/>
      <c r="F38" s="35"/>
      <c r="G38" s="35"/>
      <c r="H38" s="35"/>
      <c r="I38" s="35"/>
      <c r="J38" s="35"/>
      <c r="K38" s="35"/>
      <c r="L38" s="35"/>
    </row>
    <row r="39" spans="1:13">
      <c r="A39" s="36"/>
      <c r="B39" s="37"/>
      <c r="C39" s="25"/>
      <c r="D39" s="35"/>
      <c r="E39" s="35"/>
      <c r="F39" s="35"/>
      <c r="G39" s="35"/>
      <c r="H39" s="35"/>
      <c r="I39" s="35"/>
      <c r="J39" s="35"/>
      <c r="K39" s="35"/>
      <c r="L39" s="35"/>
    </row>
    <row r="40" spans="1:13" ht="25.5">
      <c r="A40" s="36" t="s">
        <v>16</v>
      </c>
      <c r="B40" s="37" t="s">
        <v>27</v>
      </c>
      <c r="C40" s="43" t="s">
        <v>46</v>
      </c>
      <c r="D40" s="35"/>
      <c r="E40" s="35"/>
      <c r="F40" s="35"/>
      <c r="G40" s="35"/>
      <c r="H40" s="35"/>
      <c r="I40" s="35"/>
      <c r="J40" s="35"/>
      <c r="K40" s="35"/>
      <c r="L40" s="35"/>
    </row>
    <row r="41" spans="1:13">
      <c r="A41" s="35"/>
      <c r="B41" s="31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>
      <c r="A42" s="36" t="s">
        <v>47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3">
      <c r="A43" s="58" t="s">
        <v>48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13">
      <c r="A44" s="57" t="s">
        <v>17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3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</sheetData>
  <mergeCells count="14">
    <mergeCell ref="A44:L44"/>
    <mergeCell ref="A45:L45"/>
    <mergeCell ref="L3:L5"/>
    <mergeCell ref="G3:K3"/>
    <mergeCell ref="A3:A5"/>
    <mergeCell ref="B3:F3"/>
    <mergeCell ref="A43:L43"/>
    <mergeCell ref="M7:M36"/>
    <mergeCell ref="M3:M5"/>
    <mergeCell ref="A1:L1"/>
    <mergeCell ref="B4:B5"/>
    <mergeCell ref="C4:F4"/>
    <mergeCell ref="G4:G5"/>
    <mergeCell ref="H4:K4"/>
  </mergeCells>
  <pageMargins left="0.23622047244094491" right="0.23622047244094491" top="0.74803149606299213" bottom="0.74803149606299213" header="0.31496062992125984" footer="0.31496062992125984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2023-11-03T09:50:58Z</dcterms:modified>
</cp:coreProperties>
</file>